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s\Documents\AA_pensionari\NordPlus_Adult\6_aktivitate\Macibu_materiali\01\"/>
    </mc:Choice>
  </mc:AlternateContent>
  <bookViews>
    <workbookView xWindow="0" yWindow="0" windowWidth="20490" windowHeight="7650"/>
  </bookViews>
  <sheets>
    <sheet name="Izdevumu īpatsvars" sheetId="2" r:id="rId1"/>
    <sheet name="Peļņa 0" sheetId="3" r:id="rId2"/>
    <sheet name="Sheet4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" l="1"/>
  <c r="B15" i="3"/>
  <c r="G11" i="3"/>
  <c r="L9" i="3"/>
  <c r="B3" i="3" s="1"/>
  <c r="L8" i="3"/>
  <c r="B4" i="3" s="1"/>
  <c r="E4" i="3" s="1"/>
  <c r="G8" i="3"/>
  <c r="G12" i="3" s="1"/>
  <c r="G13" i="3" s="1"/>
  <c r="G5" i="3"/>
  <c r="G8" i="2"/>
  <c r="G7" i="2"/>
  <c r="B16" i="2"/>
  <c r="B15" i="2"/>
  <c r="G12" i="2"/>
  <c r="G13" i="2" s="1"/>
  <c r="G11" i="2"/>
  <c r="B7" i="2"/>
  <c r="B23" i="2" s="1"/>
  <c r="G5" i="2"/>
  <c r="B4" i="2"/>
  <c r="G4" i="2" s="1"/>
  <c r="G3" i="2"/>
  <c r="B18" i="2" l="1"/>
  <c r="B20" i="2" s="1"/>
  <c r="B22" i="2" s="1"/>
  <c r="G4" i="3"/>
  <c r="G15" i="3"/>
  <c r="G16" i="3"/>
  <c r="G3" i="3"/>
  <c r="B7" i="3"/>
  <c r="B23" i="3" s="1"/>
  <c r="G7" i="3"/>
  <c r="G23" i="3" s="1"/>
  <c r="G15" i="2"/>
  <c r="G23" i="2"/>
  <c r="G18" i="2"/>
  <c r="G16" i="2"/>
  <c r="G18" i="3" l="1"/>
  <c r="G19" i="3" s="1"/>
  <c r="G20" i="3" s="1"/>
  <c r="G22" i="3" s="1"/>
  <c r="B18" i="3"/>
  <c r="B20" i="3" s="1"/>
  <c r="B22" i="3" s="1"/>
  <c r="G19" i="2"/>
  <c r="G20" i="2" s="1"/>
  <c r="G22" i="2" s="1"/>
  <c r="E22" i="2" s="1"/>
  <c r="E22" i="3" l="1"/>
</calcChain>
</file>

<file path=xl/sharedStrings.xml><?xml version="1.0" encoding="utf-8"?>
<sst xmlns="http://schemas.openxmlformats.org/spreadsheetml/2006/main" count="80" uniqueCount="36">
  <si>
    <t>SIA "Meitiņa" 2018</t>
  </si>
  <si>
    <t>SIA "Mamma" 2018</t>
  </si>
  <si>
    <t>MUN</t>
  </si>
  <si>
    <t>Tradicionāli</t>
  </si>
  <si>
    <t>Ieņēmumi</t>
  </si>
  <si>
    <t>MUN 15%</t>
  </si>
  <si>
    <t>DD VOSAI</t>
  </si>
  <si>
    <t>DN VOSAI</t>
  </si>
  <si>
    <t>pensionāriem</t>
  </si>
  <si>
    <t>Atvieglojums par apgādājamiem</t>
  </si>
  <si>
    <t>nav</t>
  </si>
  <si>
    <t>Riska nodeva</t>
  </si>
  <si>
    <t>Apliekamā summa</t>
  </si>
  <si>
    <t>IIN</t>
  </si>
  <si>
    <t>Alga uz rokas meitiņai</t>
  </si>
  <si>
    <t>Alga uz rokas mātei</t>
  </si>
  <si>
    <t>No konta algām</t>
  </si>
  <si>
    <t xml:space="preserve">Peļņa </t>
  </si>
  <si>
    <t>Peļņa</t>
  </si>
  <si>
    <t>Uzņēmumu ienākuma nodoklis</t>
  </si>
  <si>
    <t>nav jāmaksā</t>
  </si>
  <si>
    <t>Meitai dividendes</t>
  </si>
  <si>
    <t>Mātei dividendes</t>
  </si>
  <si>
    <t>Kopā cilvēkiem</t>
  </si>
  <si>
    <t>Kopā valstij</t>
  </si>
  <si>
    <t>Neapliekamais minimums</t>
  </si>
  <si>
    <t>Starpība</t>
  </si>
  <si>
    <t>Saimnieciskās darbības izdevumi (izņemot "algas")</t>
  </si>
  <si>
    <t>Alga (1 cilvēks) bruto</t>
  </si>
  <si>
    <t>"Alga" (1 cilvēks) bruto</t>
  </si>
  <si>
    <t>Īpatsvars</t>
  </si>
  <si>
    <t>Svērtās materiālās izmaksas</t>
  </si>
  <si>
    <t>Svērtā cena</t>
  </si>
  <si>
    <t>Fiksētās izmaksas</t>
  </si>
  <si>
    <t>BZP</t>
  </si>
  <si>
    <t>Materiālās izmaksas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</si>
</sst>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rgb="FFFF0000"/>
      <name val="Arial"/>
      <family val="2"/>
    </font>
    <font>
      <b/>
      <sz val="12"/>
      <name val="Arial"/>
      <family val="2"/>
      <charset val="186"/>
    </font>
    <font>
      <b/>
      <i/>
      <sz val="12"/>
      <name val="Arial"/>
      <family val="2"/>
      <charset val="186"/>
    </font>
    <font>
      <i/>
      <sz val="12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i/>
      <sz val="12"/>
      <name val="Arial"/>
      <family val="2"/>
      <charset val="186"/>
    </font>
    <font>
      <b/>
      <sz val="12"/>
      <color rgb="FFFF0000"/>
      <name val="Arial"/>
      <family val="2"/>
      <charset val="186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9" fontId="0" fillId="2" borderId="0" xfId="1" applyFont="1" applyFill="1" applyProtection="1">
      <protection locked="0"/>
    </xf>
    <xf numFmtId="10" fontId="0" fillId="0" borderId="10" xfId="1" applyNumberFormat="1" applyFont="1" applyBorder="1"/>
    <xf numFmtId="10" fontId="0" fillId="0" borderId="14" xfId="1" applyNumberFormat="1" applyFont="1" applyBorder="1"/>
    <xf numFmtId="9" fontId="0" fillId="0" borderId="18" xfId="1" applyFont="1" applyBorder="1"/>
    <xf numFmtId="0" fontId="0" fillId="0" borderId="0" xfId="0" applyAlignment="1"/>
    <xf numFmtId="0" fontId="0" fillId="0" borderId="0" xfId="0" applyFont="1"/>
    <xf numFmtId="0" fontId="0" fillId="0" borderId="11" xfId="0" applyFont="1" applyBorder="1"/>
    <xf numFmtId="0" fontId="0" fillId="0" borderId="10" xfId="0" applyFont="1" applyBorder="1"/>
    <xf numFmtId="0" fontId="0" fillId="0" borderId="14" xfId="0" applyFont="1" applyBorder="1"/>
    <xf numFmtId="0" fontId="0" fillId="0" borderId="15" xfId="0" applyFont="1" applyBorder="1" applyAlignment="1">
      <alignment horizontal="left"/>
    </xf>
    <xf numFmtId="0" fontId="0" fillId="0" borderId="18" xfId="0" applyFont="1" applyBorder="1"/>
    <xf numFmtId="0" fontId="0" fillId="0" borderId="7" xfId="0" applyFont="1" applyBorder="1"/>
    <xf numFmtId="0" fontId="0" fillId="0" borderId="8" xfId="0" applyFont="1" applyBorder="1" applyAlignment="1"/>
    <xf numFmtId="0" fontId="5" fillId="0" borderId="14" xfId="0" applyFont="1" applyBorder="1"/>
    <xf numFmtId="2" fontId="5" fillId="0" borderId="14" xfId="0" applyNumberFormat="1" applyFont="1" applyBorder="1"/>
    <xf numFmtId="0" fontId="0" fillId="0" borderId="15" xfId="0" applyFont="1" applyBorder="1"/>
    <xf numFmtId="0" fontId="5" fillId="0" borderId="10" xfId="0" applyFont="1" applyBorder="1"/>
    <xf numFmtId="0" fontId="5" fillId="0" borderId="18" xfId="0" applyFont="1" applyBorder="1"/>
    <xf numFmtId="0" fontId="7" fillId="0" borderId="10" xfId="0" applyFont="1" applyBorder="1"/>
    <xf numFmtId="0" fontId="6" fillId="0" borderId="7" xfId="0" applyFont="1" applyBorder="1"/>
    <xf numFmtId="0" fontId="0" fillId="0" borderId="24" xfId="0" applyFont="1" applyBorder="1"/>
    <xf numFmtId="9" fontId="7" fillId="0" borderId="26" xfId="0" applyNumberFormat="1" applyFont="1" applyBorder="1"/>
    <xf numFmtId="9" fontId="0" fillId="0" borderId="26" xfId="0" applyNumberFormat="1" applyFont="1" applyBorder="1"/>
    <xf numFmtId="0" fontId="3" fillId="0" borderId="7" xfId="0" applyFont="1" applyBorder="1"/>
    <xf numFmtId="0" fontId="9" fillId="0" borderId="14" xfId="0" applyFont="1" applyBorder="1"/>
    <xf numFmtId="9" fontId="9" fillId="0" borderId="10" xfId="0" applyNumberFormat="1" applyFont="1" applyBorder="1"/>
    <xf numFmtId="44" fontId="0" fillId="2" borderId="8" xfId="2" applyFont="1" applyFill="1" applyBorder="1" applyProtection="1">
      <protection locked="0"/>
    </xf>
    <xf numFmtId="44" fontId="0" fillId="0" borderId="12" xfId="2" applyFont="1" applyBorder="1"/>
    <xf numFmtId="44" fontId="0" fillId="0" borderId="16" xfId="2" applyFont="1" applyBorder="1"/>
    <xf numFmtId="44" fontId="0" fillId="0" borderId="8" xfId="2" applyFont="1" applyBorder="1"/>
    <xf numFmtId="0" fontId="10" fillId="0" borderId="7" xfId="0" applyFont="1" applyBorder="1"/>
    <xf numFmtId="44" fontId="10" fillId="0" borderId="8" xfId="2" applyFont="1" applyBorder="1"/>
    <xf numFmtId="0" fontId="9" fillId="0" borderId="10" xfId="0" applyFont="1" applyBorder="1"/>
    <xf numFmtId="0" fontId="12" fillId="0" borderId="15" xfId="0" applyFont="1" applyBorder="1"/>
    <xf numFmtId="44" fontId="12" fillId="0" borderId="16" xfId="2" applyFont="1" applyBorder="1" applyAlignment="1"/>
    <xf numFmtId="0" fontId="11" fillId="0" borderId="18" xfId="0" applyFont="1" applyBorder="1" applyAlignment="1"/>
    <xf numFmtId="2" fontId="9" fillId="0" borderId="10" xfId="0" applyNumberFormat="1" applyFont="1" applyBorder="1"/>
    <xf numFmtId="44" fontId="12" fillId="0" borderId="16" xfId="2" applyFont="1" applyBorder="1"/>
    <xf numFmtId="0" fontId="9" fillId="0" borderId="18" xfId="0" applyFont="1" applyBorder="1"/>
    <xf numFmtId="44" fontId="6" fillId="0" borderId="8" xfId="2" applyFont="1" applyBorder="1"/>
    <xf numFmtId="44" fontId="6" fillId="0" borderId="25" xfId="2" applyFont="1" applyBorder="1"/>
    <xf numFmtId="44" fontId="3" fillId="0" borderId="16" xfId="2" applyFont="1" applyBorder="1"/>
    <xf numFmtId="44" fontId="13" fillId="3" borderId="8" xfId="2" applyFont="1" applyFill="1" applyBorder="1"/>
    <xf numFmtId="44" fontId="2" fillId="0" borderId="0" xfId="2" applyFont="1" applyAlignment="1">
      <alignment horizontal="center"/>
    </xf>
    <xf numFmtId="0" fontId="2" fillId="0" borderId="0" xfId="0" applyFont="1"/>
    <xf numFmtId="44" fontId="8" fillId="0" borderId="16" xfId="2" applyFont="1" applyBorder="1"/>
    <xf numFmtId="0" fontId="7" fillId="0" borderId="18" xfId="0" applyFont="1" applyBorder="1"/>
    <xf numFmtId="44" fontId="2" fillId="0" borderId="16" xfId="2" applyFont="1" applyBorder="1"/>
    <xf numFmtId="0" fontId="0" fillId="0" borderId="11" xfId="0" applyFont="1" applyBorder="1" applyAlignment="1">
      <alignment wrapText="1"/>
    </xf>
    <xf numFmtId="0" fontId="10" fillId="0" borderId="0" xfId="0" applyFont="1"/>
    <xf numFmtId="44" fontId="0" fillId="0" borderId="0" xfId="0" applyNumberFormat="1"/>
    <xf numFmtId="44" fontId="0" fillId="0" borderId="0" xfId="2" applyFont="1"/>
    <xf numFmtId="0" fontId="0" fillId="0" borderId="0" xfId="0" applyAlignment="1">
      <alignment wrapText="1"/>
    </xf>
    <xf numFmtId="44" fontId="0" fillId="0" borderId="12" xfId="2" applyFont="1" applyBorder="1" applyProtection="1">
      <protection locked="0"/>
    </xf>
    <xf numFmtId="44" fontId="0" fillId="0" borderId="12" xfId="2" applyFont="1" applyBorder="1" applyProtection="1"/>
    <xf numFmtId="44" fontId="0" fillId="0" borderId="8" xfId="2" applyFont="1" applyFill="1" applyBorder="1" applyProtection="1"/>
    <xf numFmtId="9" fontId="0" fillId="0" borderId="0" xfId="1" applyFont="1" applyFill="1" applyProtection="1">
      <protection locked="0"/>
    </xf>
    <xf numFmtId="0" fontId="0" fillId="2" borderId="0" xfId="0" applyFill="1" applyProtection="1">
      <protection locked="0"/>
    </xf>
    <xf numFmtId="44" fontId="0" fillId="2" borderId="0" xfId="2" applyFont="1" applyFill="1" applyProtection="1">
      <protection locked="0"/>
    </xf>
    <xf numFmtId="0" fontId="0" fillId="0" borderId="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90" zoomScaleNormal="90" workbookViewId="0">
      <selection activeCell="E4" sqref="E4"/>
    </sheetView>
  </sheetViews>
  <sheetFormatPr defaultRowHeight="15" x14ac:dyDescent="0.2"/>
  <cols>
    <col min="1" max="1" width="24.77734375" bestFit="1" customWidth="1"/>
    <col min="2" max="2" width="10.44140625" bestFit="1" customWidth="1"/>
    <col min="4" max="4" width="11.77734375" bestFit="1" customWidth="1"/>
    <col min="6" max="6" width="26.33203125" bestFit="1" customWidth="1"/>
    <col min="7" max="7" width="10.44140625" bestFit="1" customWidth="1"/>
    <col min="9" max="9" width="12.5546875" bestFit="1" customWidth="1"/>
  </cols>
  <sheetData>
    <row r="1" spans="1:9" ht="16.5" thickBot="1" x14ac:dyDescent="0.3">
      <c r="A1" s="74" t="s">
        <v>0</v>
      </c>
      <c r="B1" s="75"/>
      <c r="C1" s="75"/>
      <c r="D1" s="76"/>
      <c r="E1" s="6"/>
      <c r="F1" s="74" t="s">
        <v>1</v>
      </c>
      <c r="G1" s="75"/>
      <c r="H1" s="75"/>
      <c r="I1" s="76"/>
    </row>
    <row r="2" spans="1:9" ht="15.75" thickBot="1" x14ac:dyDescent="0.25">
      <c r="A2" s="77" t="s">
        <v>2</v>
      </c>
      <c r="B2" s="78"/>
      <c r="C2" s="78"/>
      <c r="D2" s="79"/>
      <c r="E2" s="6"/>
      <c r="F2" s="77" t="s">
        <v>3</v>
      </c>
      <c r="G2" s="78"/>
      <c r="H2" s="78"/>
      <c r="I2" s="79"/>
    </row>
    <row r="3" spans="1:9" x14ac:dyDescent="0.2">
      <c r="A3" s="7" t="s">
        <v>4</v>
      </c>
      <c r="B3" s="27">
        <v>2000</v>
      </c>
      <c r="C3" s="60"/>
      <c r="D3" s="8"/>
      <c r="E3" s="50" t="s">
        <v>30</v>
      </c>
      <c r="F3" s="7" t="s">
        <v>4</v>
      </c>
      <c r="G3" s="30">
        <f>B3</f>
        <v>2000</v>
      </c>
      <c r="H3" s="60"/>
      <c r="I3" s="8"/>
    </row>
    <row r="4" spans="1:9" ht="30" x14ac:dyDescent="0.2">
      <c r="A4" s="49" t="s">
        <v>27</v>
      </c>
      <c r="B4" s="54">
        <f>B3*E4</f>
        <v>980</v>
      </c>
      <c r="C4" s="65"/>
      <c r="D4" s="9"/>
      <c r="E4" s="1">
        <v>0.49</v>
      </c>
      <c r="F4" s="49" t="s">
        <v>27</v>
      </c>
      <c r="G4" s="28">
        <f>B4</f>
        <v>980</v>
      </c>
      <c r="H4" s="65"/>
      <c r="I4" s="9"/>
    </row>
    <row r="5" spans="1:9" ht="15.75" thickBot="1" x14ac:dyDescent="0.25">
      <c r="A5" s="10" t="s">
        <v>29</v>
      </c>
      <c r="B5" s="29">
        <v>720</v>
      </c>
      <c r="C5" s="61"/>
      <c r="D5" s="11"/>
      <c r="E5" s="6"/>
      <c r="F5" s="10" t="s">
        <v>28</v>
      </c>
      <c r="G5" s="29">
        <f>B5</f>
        <v>720</v>
      </c>
      <c r="H5" s="61"/>
      <c r="I5" s="11"/>
    </row>
    <row r="6" spans="1:9" ht="15.75" thickBot="1" x14ac:dyDescent="0.25">
      <c r="A6" s="62"/>
      <c r="B6" s="63"/>
      <c r="C6" s="63"/>
      <c r="D6" s="64"/>
      <c r="E6" s="6"/>
      <c r="F6" s="62"/>
      <c r="G6" s="63"/>
      <c r="H6" s="63"/>
      <c r="I6" s="64"/>
    </row>
    <row r="7" spans="1:9" x14ac:dyDescent="0.2">
      <c r="A7" s="12" t="s">
        <v>5</v>
      </c>
      <c r="B7" s="30">
        <f>B3*D7</f>
        <v>300</v>
      </c>
      <c r="C7" s="13"/>
      <c r="D7" s="26">
        <v>0.15</v>
      </c>
      <c r="E7" s="6"/>
      <c r="F7" s="12" t="s">
        <v>6</v>
      </c>
      <c r="G7" s="30">
        <f>G5*I7</f>
        <v>153.43200000000002</v>
      </c>
      <c r="H7" s="60"/>
      <c r="I7" s="2">
        <v>0.21310000000000001</v>
      </c>
    </row>
    <row r="8" spans="1:9" x14ac:dyDescent="0.2">
      <c r="A8" s="66"/>
      <c r="B8" s="67"/>
      <c r="C8" s="67"/>
      <c r="D8" s="68"/>
      <c r="E8" s="6"/>
      <c r="F8" s="7" t="s">
        <v>7</v>
      </c>
      <c r="G8" s="28">
        <f>G5*I8</f>
        <v>68.832000000000008</v>
      </c>
      <c r="H8" s="65"/>
      <c r="I8" s="3">
        <v>9.5600000000000004E-2</v>
      </c>
    </row>
    <row r="9" spans="1:9" x14ac:dyDescent="0.2">
      <c r="A9" s="62"/>
      <c r="B9" s="63"/>
      <c r="C9" s="63"/>
      <c r="D9" s="64"/>
      <c r="E9" s="6"/>
      <c r="F9" s="7" t="s">
        <v>25</v>
      </c>
      <c r="G9" s="28">
        <v>0</v>
      </c>
      <c r="H9" s="65"/>
      <c r="I9" s="25" t="s">
        <v>8</v>
      </c>
    </row>
    <row r="10" spans="1:9" x14ac:dyDescent="0.2">
      <c r="A10" s="62"/>
      <c r="B10" s="63"/>
      <c r="C10" s="63"/>
      <c r="D10" s="64"/>
      <c r="E10" s="6"/>
      <c r="F10" s="7" t="s">
        <v>9</v>
      </c>
      <c r="G10" s="28">
        <v>0</v>
      </c>
      <c r="H10" s="65"/>
      <c r="I10" s="25" t="s">
        <v>10</v>
      </c>
    </row>
    <row r="11" spans="1:9" ht="15.75" x14ac:dyDescent="0.25">
      <c r="A11" s="62"/>
      <c r="B11" s="63"/>
      <c r="C11" s="63"/>
      <c r="D11" s="64"/>
      <c r="E11" s="6"/>
      <c r="F11" s="7" t="s">
        <v>11</v>
      </c>
      <c r="G11" s="28">
        <f>0.36</f>
        <v>0.36</v>
      </c>
      <c r="H11" s="65"/>
      <c r="I11" s="14">
        <v>0.36</v>
      </c>
    </row>
    <row r="12" spans="1:9" ht="15.75" x14ac:dyDescent="0.25">
      <c r="A12" s="62"/>
      <c r="B12" s="63"/>
      <c r="C12" s="63"/>
      <c r="D12" s="64"/>
      <c r="E12" s="6"/>
      <c r="F12" s="7" t="s">
        <v>12</v>
      </c>
      <c r="G12" s="28">
        <f>G5-G8-G9</f>
        <v>651.16800000000001</v>
      </c>
      <c r="H12" s="65"/>
      <c r="I12" s="15"/>
    </row>
    <row r="13" spans="1:9" ht="15.75" thickBot="1" x14ac:dyDescent="0.25">
      <c r="A13" s="62"/>
      <c r="B13" s="63"/>
      <c r="C13" s="63"/>
      <c r="D13" s="64"/>
      <c r="E13" s="6"/>
      <c r="F13" s="16" t="s">
        <v>13</v>
      </c>
      <c r="G13" s="29">
        <f>G12*I13</f>
        <v>130.2336</v>
      </c>
      <c r="H13" s="61"/>
      <c r="I13" s="4">
        <v>0.2</v>
      </c>
    </row>
    <row r="14" spans="1:9" ht="15.75" thickBot="1" x14ac:dyDescent="0.25">
      <c r="A14" s="69"/>
      <c r="B14" s="70"/>
      <c r="C14" s="70"/>
      <c r="D14" s="71"/>
      <c r="E14" s="6"/>
      <c r="F14" s="62"/>
      <c r="G14" s="63"/>
      <c r="H14" s="63"/>
      <c r="I14" s="64"/>
    </row>
    <row r="15" spans="1:9" x14ac:dyDescent="0.2">
      <c r="A15" s="31" t="s">
        <v>14</v>
      </c>
      <c r="B15" s="32">
        <f>B5</f>
        <v>720</v>
      </c>
      <c r="C15" s="72"/>
      <c r="D15" s="33"/>
      <c r="E15" s="6"/>
      <c r="F15" s="31" t="s">
        <v>15</v>
      </c>
      <c r="G15" s="32">
        <f>G5-G8-G13</f>
        <v>520.93439999999998</v>
      </c>
      <c r="H15" s="72"/>
      <c r="I15" s="37"/>
    </row>
    <row r="16" spans="1:9" ht="16.5" thickBot="1" x14ac:dyDescent="0.3">
      <c r="A16" s="34" t="s">
        <v>16</v>
      </c>
      <c r="B16" s="35">
        <f>B15</f>
        <v>720</v>
      </c>
      <c r="C16" s="73"/>
      <c r="D16" s="36"/>
      <c r="E16" s="6"/>
      <c r="F16" s="34" t="s">
        <v>16</v>
      </c>
      <c r="G16" s="38">
        <f>G5+G7+G11</f>
        <v>873.79200000000003</v>
      </c>
      <c r="H16" s="73"/>
      <c r="I16" s="39"/>
    </row>
    <row r="17" spans="1:9" ht="15.75" thickBot="1" x14ac:dyDescent="0.25">
      <c r="A17" s="62"/>
      <c r="B17" s="63"/>
      <c r="C17" s="63"/>
      <c r="D17" s="64"/>
      <c r="E17" s="6"/>
      <c r="F17" s="62"/>
      <c r="G17" s="63"/>
      <c r="H17" s="63"/>
      <c r="I17" s="64"/>
    </row>
    <row r="18" spans="1:9" x14ac:dyDescent="0.2">
      <c r="A18" s="12" t="s">
        <v>17</v>
      </c>
      <c r="B18" s="40">
        <f>B3-B4-B5-B7</f>
        <v>0</v>
      </c>
      <c r="C18" s="60"/>
      <c r="D18" s="19"/>
      <c r="E18" s="6"/>
      <c r="F18" s="20" t="s">
        <v>18</v>
      </c>
      <c r="G18" s="40">
        <f>(G3-G4-G16)*0.85</f>
        <v>124.27679999999997</v>
      </c>
      <c r="H18" s="60"/>
      <c r="I18" s="8"/>
    </row>
    <row r="19" spans="1:9" x14ac:dyDescent="0.2">
      <c r="A19" s="21" t="s">
        <v>19</v>
      </c>
      <c r="B19" s="41">
        <v>0</v>
      </c>
      <c r="C19" s="65"/>
      <c r="D19" s="22" t="s">
        <v>20</v>
      </c>
      <c r="E19" s="6"/>
      <c r="F19" s="21" t="s">
        <v>19</v>
      </c>
      <c r="G19" s="41">
        <f>G18*I19</f>
        <v>24.855359999999994</v>
      </c>
      <c r="H19" s="65"/>
      <c r="I19" s="23">
        <v>0.2</v>
      </c>
    </row>
    <row r="20" spans="1:9" ht="16.5" thickBot="1" x14ac:dyDescent="0.3">
      <c r="A20" s="16" t="s">
        <v>21</v>
      </c>
      <c r="B20" s="42">
        <f>B18-B19</f>
        <v>0</v>
      </c>
      <c r="C20" s="61"/>
      <c r="D20" s="11"/>
      <c r="E20" s="6"/>
      <c r="F20" s="16" t="s">
        <v>22</v>
      </c>
      <c r="G20" s="38">
        <f>G18-G19</f>
        <v>99.421439999999976</v>
      </c>
      <c r="H20" s="61"/>
      <c r="I20" s="11"/>
    </row>
    <row r="21" spans="1:9" ht="16.5" thickBot="1" x14ac:dyDescent="0.3">
      <c r="A21" s="62"/>
      <c r="B21" s="63"/>
      <c r="C21" s="63"/>
      <c r="D21" s="64"/>
      <c r="E21" s="45" t="s">
        <v>26</v>
      </c>
      <c r="F21" s="62"/>
      <c r="G21" s="63"/>
      <c r="H21" s="63"/>
      <c r="I21" s="64"/>
    </row>
    <row r="22" spans="1:9" ht="15.75" x14ac:dyDescent="0.25">
      <c r="A22" s="24" t="s">
        <v>23</v>
      </c>
      <c r="B22" s="43">
        <f>B15+B20</f>
        <v>720</v>
      </c>
      <c r="C22" s="60"/>
      <c r="D22" s="19"/>
      <c r="E22" s="44">
        <f>B22-G22</f>
        <v>99.644160000000056</v>
      </c>
      <c r="F22" s="12" t="s">
        <v>23</v>
      </c>
      <c r="G22" s="43">
        <f>G15+G20</f>
        <v>620.35583999999994</v>
      </c>
      <c r="H22" s="60"/>
      <c r="I22" s="17"/>
    </row>
    <row r="23" spans="1:9" ht="16.5" thickBot="1" x14ac:dyDescent="0.3">
      <c r="A23" s="16" t="s">
        <v>24</v>
      </c>
      <c r="B23" s="46">
        <f>B7</f>
        <v>300</v>
      </c>
      <c r="C23" s="61"/>
      <c r="D23" s="47"/>
      <c r="E23" s="6"/>
      <c r="F23" s="16" t="s">
        <v>24</v>
      </c>
      <c r="G23" s="48">
        <f>G7+G8+G11+G13</f>
        <v>352.85760000000005</v>
      </c>
      <c r="H23" s="61"/>
      <c r="I23" s="18"/>
    </row>
  </sheetData>
  <sheetProtection algorithmName="SHA-512" hashValue="PgsNErZqawlG4OsSZdg8HEUPH7Um/r+sMgGuJXtqNsctk4RoEt9yzHlLWyeiGj/eTQqa8XEnl5UmoX1kgFi+NA==" saltValue="M5PVjSLPjQlLWYme1/qLcw==" spinCount="100000" sheet="1" objects="1" scenarios="1"/>
  <mergeCells count="21">
    <mergeCell ref="C15:C16"/>
    <mergeCell ref="H15:H16"/>
    <mergeCell ref="A1:D1"/>
    <mergeCell ref="F1:I1"/>
    <mergeCell ref="A2:D2"/>
    <mergeCell ref="F2:I2"/>
    <mergeCell ref="C3:C5"/>
    <mergeCell ref="H3:H5"/>
    <mergeCell ref="A6:D6"/>
    <mergeCell ref="F6:I6"/>
    <mergeCell ref="H7:H13"/>
    <mergeCell ref="A8:D14"/>
    <mergeCell ref="F14:I14"/>
    <mergeCell ref="C22:C23"/>
    <mergeCell ref="H22:H23"/>
    <mergeCell ref="A17:D17"/>
    <mergeCell ref="F17:I17"/>
    <mergeCell ref="C18:C20"/>
    <mergeCell ref="H18:H20"/>
    <mergeCell ref="A21:D21"/>
    <mergeCell ref="F21:I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80" zoomScaleNormal="80" workbookViewId="0">
      <selection activeCell="E4" sqref="E4"/>
    </sheetView>
  </sheetViews>
  <sheetFormatPr defaultRowHeight="15" x14ac:dyDescent="0.2"/>
  <cols>
    <col min="1" max="1" width="24.77734375" bestFit="1" customWidth="1"/>
    <col min="2" max="2" width="10.44140625" bestFit="1" customWidth="1"/>
    <col min="4" max="4" width="11.77734375" bestFit="1" customWidth="1"/>
    <col min="6" max="6" width="26.33203125" bestFit="1" customWidth="1"/>
    <col min="7" max="7" width="10.44140625" bestFit="1" customWidth="1"/>
    <col min="9" max="9" width="12.5546875" bestFit="1" customWidth="1"/>
    <col min="11" max="11" width="23.5546875" bestFit="1" customWidth="1"/>
    <col min="12" max="12" width="10.44140625" bestFit="1" customWidth="1"/>
  </cols>
  <sheetData>
    <row r="1" spans="1:12" ht="16.5" thickBot="1" x14ac:dyDescent="0.3">
      <c r="A1" s="74" t="s">
        <v>0</v>
      </c>
      <c r="B1" s="75"/>
      <c r="C1" s="75"/>
      <c r="D1" s="76"/>
      <c r="E1" s="6"/>
      <c r="F1" s="74" t="s">
        <v>1</v>
      </c>
      <c r="G1" s="75"/>
      <c r="H1" s="75"/>
      <c r="I1" s="76"/>
    </row>
    <row r="2" spans="1:12" ht="15.75" thickBot="1" x14ac:dyDescent="0.25">
      <c r="A2" s="77" t="s">
        <v>2</v>
      </c>
      <c r="B2" s="78"/>
      <c r="C2" s="78"/>
      <c r="D2" s="79"/>
      <c r="E2" s="6"/>
      <c r="F2" s="77" t="s">
        <v>3</v>
      </c>
      <c r="G2" s="78"/>
      <c r="H2" s="78"/>
      <c r="I2" s="79"/>
    </row>
    <row r="3" spans="1:12" x14ac:dyDescent="0.2">
      <c r="A3" s="7" t="s">
        <v>4</v>
      </c>
      <c r="B3" s="56">
        <f>L9</f>
        <v>1936.1904761904761</v>
      </c>
      <c r="C3" s="60"/>
      <c r="D3" s="8"/>
      <c r="E3" s="50" t="s">
        <v>30</v>
      </c>
      <c r="F3" s="7" t="s">
        <v>4</v>
      </c>
      <c r="G3" s="30">
        <f>B3</f>
        <v>1936.1904761904761</v>
      </c>
      <c r="H3" s="60"/>
      <c r="I3" s="8"/>
      <c r="K3" t="s">
        <v>33</v>
      </c>
      <c r="L3" s="58">
        <v>500</v>
      </c>
    </row>
    <row r="4" spans="1:12" ht="30" x14ac:dyDescent="0.2">
      <c r="A4" s="49" t="s">
        <v>27</v>
      </c>
      <c r="B4" s="55">
        <f>L8</f>
        <v>1074.5238095238096</v>
      </c>
      <c r="C4" s="65"/>
      <c r="D4" s="9"/>
      <c r="E4" s="57">
        <f>B4/B3</f>
        <v>0.55496802754549934</v>
      </c>
      <c r="F4" s="49" t="s">
        <v>27</v>
      </c>
      <c r="G4" s="28">
        <f>B4</f>
        <v>1074.5238095238096</v>
      </c>
      <c r="H4" s="65"/>
      <c r="I4" s="9"/>
      <c r="K4" s="5" t="s">
        <v>31</v>
      </c>
      <c r="L4" s="59">
        <v>30.238095238095237</v>
      </c>
    </row>
    <row r="5" spans="1:12" ht="15.75" thickBot="1" x14ac:dyDescent="0.25">
      <c r="A5" s="10" t="s">
        <v>29</v>
      </c>
      <c r="B5" s="29">
        <v>720</v>
      </c>
      <c r="C5" s="61"/>
      <c r="D5" s="11"/>
      <c r="E5" s="6"/>
      <c r="F5" s="10" t="s">
        <v>28</v>
      </c>
      <c r="G5" s="29">
        <f>B5</f>
        <v>720</v>
      </c>
      <c r="H5" s="61"/>
      <c r="I5" s="11"/>
      <c r="K5" s="53" t="s">
        <v>32</v>
      </c>
      <c r="L5" s="59">
        <v>101.9047619047619</v>
      </c>
    </row>
    <row r="6" spans="1:12" ht="15.75" thickBot="1" x14ac:dyDescent="0.25">
      <c r="A6" s="62"/>
      <c r="B6" s="63"/>
      <c r="C6" s="63"/>
      <c r="D6" s="64"/>
      <c r="E6" s="6"/>
      <c r="F6" s="62"/>
      <c r="G6" s="63"/>
      <c r="H6" s="63"/>
      <c r="I6" s="64"/>
      <c r="K6" s="5" t="s">
        <v>34</v>
      </c>
      <c r="L6" s="58">
        <v>19</v>
      </c>
    </row>
    <row r="7" spans="1:12" x14ac:dyDescent="0.2">
      <c r="A7" s="12" t="s">
        <v>5</v>
      </c>
      <c r="B7" s="30">
        <f>B3*D7</f>
        <v>290.42857142857139</v>
      </c>
      <c r="C7" s="13"/>
      <c r="D7" s="26">
        <v>0.15</v>
      </c>
      <c r="E7" s="6"/>
      <c r="F7" s="12" t="s">
        <v>6</v>
      </c>
      <c r="G7" s="30">
        <f>G5*I7</f>
        <v>153.43200000000002</v>
      </c>
      <c r="H7" s="60"/>
      <c r="I7" s="2">
        <v>0.21310000000000001</v>
      </c>
      <c r="K7" s="53"/>
    </row>
    <row r="8" spans="1:12" x14ac:dyDescent="0.2">
      <c r="A8" s="66"/>
      <c r="B8" s="67"/>
      <c r="C8" s="67"/>
      <c r="D8" s="68"/>
      <c r="E8" s="6"/>
      <c r="F8" s="7" t="s">
        <v>7</v>
      </c>
      <c r="G8" s="28">
        <f>G5*I8</f>
        <v>68.832000000000008</v>
      </c>
      <c r="H8" s="65"/>
      <c r="I8" s="3">
        <v>9.5600000000000004E-2</v>
      </c>
      <c r="K8" s="52" t="s">
        <v>35</v>
      </c>
      <c r="L8" s="51">
        <f>L4*L6+L3</f>
        <v>1074.5238095238096</v>
      </c>
    </row>
    <row r="9" spans="1:12" x14ac:dyDescent="0.2">
      <c r="A9" s="62"/>
      <c r="B9" s="63"/>
      <c r="C9" s="63"/>
      <c r="D9" s="64"/>
      <c r="E9" s="6"/>
      <c r="F9" s="7" t="s">
        <v>25</v>
      </c>
      <c r="G9" s="28">
        <v>0</v>
      </c>
      <c r="H9" s="65"/>
      <c r="I9" s="25" t="s">
        <v>8</v>
      </c>
      <c r="K9" t="s">
        <v>4</v>
      </c>
      <c r="L9" s="51">
        <f>L5*L6</f>
        <v>1936.1904761904761</v>
      </c>
    </row>
    <row r="10" spans="1:12" x14ac:dyDescent="0.2">
      <c r="A10" s="62"/>
      <c r="B10" s="63"/>
      <c r="C10" s="63"/>
      <c r="D10" s="64"/>
      <c r="E10" s="6"/>
      <c r="F10" s="7" t="s">
        <v>9</v>
      </c>
      <c r="G10" s="28">
        <v>0</v>
      </c>
      <c r="H10" s="65"/>
      <c r="I10" s="25" t="s">
        <v>10</v>
      </c>
    </row>
    <row r="11" spans="1:12" ht="15.75" x14ac:dyDescent="0.25">
      <c r="A11" s="62"/>
      <c r="B11" s="63"/>
      <c r="C11" s="63"/>
      <c r="D11" s="64"/>
      <c r="E11" s="6"/>
      <c r="F11" s="7" t="s">
        <v>11</v>
      </c>
      <c r="G11" s="28">
        <f>0.36</f>
        <v>0.36</v>
      </c>
      <c r="H11" s="65"/>
      <c r="I11" s="14">
        <v>0.36</v>
      </c>
    </row>
    <row r="12" spans="1:12" ht="15.75" x14ac:dyDescent="0.25">
      <c r="A12" s="62"/>
      <c r="B12" s="63"/>
      <c r="C12" s="63"/>
      <c r="D12" s="64"/>
      <c r="E12" s="6"/>
      <c r="F12" s="7" t="s">
        <v>12</v>
      </c>
      <c r="G12" s="28">
        <f>G5-G8-G9</f>
        <v>651.16800000000001</v>
      </c>
      <c r="H12" s="65"/>
      <c r="I12" s="15"/>
    </row>
    <row r="13" spans="1:12" ht="15.75" thickBot="1" x14ac:dyDescent="0.25">
      <c r="A13" s="62"/>
      <c r="B13" s="63"/>
      <c r="C13" s="63"/>
      <c r="D13" s="64"/>
      <c r="E13" s="6"/>
      <c r="F13" s="16" t="s">
        <v>13</v>
      </c>
      <c r="G13" s="29">
        <f>G12*I13</f>
        <v>130.2336</v>
      </c>
      <c r="H13" s="61"/>
      <c r="I13" s="4">
        <v>0.2</v>
      </c>
    </row>
    <row r="14" spans="1:12" ht="15.75" thickBot="1" x14ac:dyDescent="0.25">
      <c r="A14" s="69"/>
      <c r="B14" s="70"/>
      <c r="C14" s="70"/>
      <c r="D14" s="71"/>
      <c r="E14" s="6"/>
      <c r="F14" s="62"/>
      <c r="G14" s="63"/>
      <c r="H14" s="63"/>
      <c r="I14" s="64"/>
    </row>
    <row r="15" spans="1:12" x14ac:dyDescent="0.2">
      <c r="A15" s="31" t="s">
        <v>14</v>
      </c>
      <c r="B15" s="32">
        <f>B5</f>
        <v>720</v>
      </c>
      <c r="C15" s="72"/>
      <c r="D15" s="33"/>
      <c r="E15" s="6"/>
      <c r="F15" s="31" t="s">
        <v>15</v>
      </c>
      <c r="G15" s="32">
        <f>G5-G8-G13</f>
        <v>520.93439999999998</v>
      </c>
      <c r="H15" s="72"/>
      <c r="I15" s="37"/>
    </row>
    <row r="16" spans="1:12" ht="16.5" thickBot="1" x14ac:dyDescent="0.3">
      <c r="A16" s="34" t="s">
        <v>16</v>
      </c>
      <c r="B16" s="35">
        <f>B15</f>
        <v>720</v>
      </c>
      <c r="C16" s="73"/>
      <c r="D16" s="36"/>
      <c r="E16" s="6"/>
      <c r="F16" s="34" t="s">
        <v>16</v>
      </c>
      <c r="G16" s="38">
        <f>G5+G7+G11</f>
        <v>873.79200000000003</v>
      </c>
      <c r="H16" s="73"/>
      <c r="I16" s="39"/>
    </row>
    <row r="17" spans="1:9" ht="15.75" thickBot="1" x14ac:dyDescent="0.25">
      <c r="A17" s="62"/>
      <c r="B17" s="63"/>
      <c r="C17" s="63"/>
      <c r="D17" s="64"/>
      <c r="E17" s="6"/>
      <c r="F17" s="62"/>
      <c r="G17" s="63"/>
      <c r="H17" s="63"/>
      <c r="I17" s="64"/>
    </row>
    <row r="18" spans="1:9" x14ac:dyDescent="0.2">
      <c r="A18" s="12" t="s">
        <v>17</v>
      </c>
      <c r="B18" s="40">
        <f>B3-B4-B5-B7</f>
        <v>-148.76190476190487</v>
      </c>
      <c r="C18" s="60"/>
      <c r="D18" s="19"/>
      <c r="E18" s="6"/>
      <c r="F18" s="20" t="s">
        <v>18</v>
      </c>
      <c r="G18" s="40">
        <f>(G3-G4-G16)*0.85</f>
        <v>-10.306533333333487</v>
      </c>
      <c r="H18" s="60"/>
      <c r="I18" s="8"/>
    </row>
    <row r="19" spans="1:9" x14ac:dyDescent="0.2">
      <c r="A19" s="21" t="s">
        <v>19</v>
      </c>
      <c r="B19" s="41">
        <v>0</v>
      </c>
      <c r="C19" s="65"/>
      <c r="D19" s="22" t="s">
        <v>20</v>
      </c>
      <c r="E19" s="6"/>
      <c r="F19" s="21" t="s">
        <v>19</v>
      </c>
      <c r="G19" s="41">
        <f>G18*I19</f>
        <v>-2.0613066666666975</v>
      </c>
      <c r="H19" s="65"/>
      <c r="I19" s="23">
        <v>0.2</v>
      </c>
    </row>
    <row r="20" spans="1:9" ht="16.5" thickBot="1" x14ac:dyDescent="0.3">
      <c r="A20" s="16" t="s">
        <v>21</v>
      </c>
      <c r="B20" s="42">
        <f>B18-B19</f>
        <v>-148.76190476190487</v>
      </c>
      <c r="C20" s="61"/>
      <c r="D20" s="11"/>
      <c r="E20" s="6"/>
      <c r="F20" s="16" t="s">
        <v>22</v>
      </c>
      <c r="G20" s="38">
        <f>G18-G19</f>
        <v>-8.2452266666667899</v>
      </c>
      <c r="H20" s="61"/>
      <c r="I20" s="11"/>
    </row>
    <row r="21" spans="1:9" ht="16.5" thickBot="1" x14ac:dyDescent="0.3">
      <c r="A21" s="62"/>
      <c r="B21" s="63"/>
      <c r="C21" s="63"/>
      <c r="D21" s="64"/>
      <c r="E21" s="45" t="s">
        <v>26</v>
      </c>
      <c r="F21" s="62"/>
      <c r="G21" s="63"/>
      <c r="H21" s="63"/>
      <c r="I21" s="64"/>
    </row>
    <row r="22" spans="1:9" ht="15.75" x14ac:dyDescent="0.25">
      <c r="A22" s="24" t="s">
        <v>23</v>
      </c>
      <c r="B22" s="43">
        <f>B15+B20</f>
        <v>571.23809523809518</v>
      </c>
      <c r="C22" s="60"/>
      <c r="D22" s="19"/>
      <c r="E22" s="44">
        <f>B22-G22</f>
        <v>58.548921904761983</v>
      </c>
      <c r="F22" s="12" t="s">
        <v>23</v>
      </c>
      <c r="G22" s="43">
        <f>G15+G20</f>
        <v>512.6891733333332</v>
      </c>
      <c r="H22" s="60"/>
      <c r="I22" s="17"/>
    </row>
    <row r="23" spans="1:9" ht="16.5" thickBot="1" x14ac:dyDescent="0.3">
      <c r="A23" s="16" t="s">
        <v>24</v>
      </c>
      <c r="B23" s="46">
        <f>B7</f>
        <v>290.42857142857139</v>
      </c>
      <c r="C23" s="61"/>
      <c r="D23" s="47"/>
      <c r="E23" s="6"/>
      <c r="F23" s="16" t="s">
        <v>24</v>
      </c>
      <c r="G23" s="48">
        <f>G7+G8+G11+G13</f>
        <v>352.85760000000005</v>
      </c>
      <c r="H23" s="61"/>
      <c r="I23" s="18"/>
    </row>
  </sheetData>
  <sheetProtection algorithmName="SHA-512" hashValue="rgbUNQ/76VTdwI0Sp0fuOP6edZtIB9g9fiGyw8sF+bF9HMtwEKlE6MZahVoyljOOV128g6in9X1yBP4gu0sUxA==" saltValue="bv4GZLmSLF2MoQfHoCK2KA==" spinCount="100000" sheet="1" objects="1" scenarios="1"/>
  <mergeCells count="21">
    <mergeCell ref="C18:C20"/>
    <mergeCell ref="H18:H20"/>
    <mergeCell ref="A21:D21"/>
    <mergeCell ref="F21:I21"/>
    <mergeCell ref="C22:C23"/>
    <mergeCell ref="H22:H23"/>
    <mergeCell ref="C15:C16"/>
    <mergeCell ref="H15:H16"/>
    <mergeCell ref="A17:D17"/>
    <mergeCell ref="F17:I17"/>
    <mergeCell ref="A6:D6"/>
    <mergeCell ref="F6:I6"/>
    <mergeCell ref="H7:H13"/>
    <mergeCell ref="A8:D14"/>
    <mergeCell ref="F14:I14"/>
    <mergeCell ref="A2:D2"/>
    <mergeCell ref="F2:I2"/>
    <mergeCell ref="C3:C5"/>
    <mergeCell ref="H3:H5"/>
    <mergeCell ref="A1:D1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Izdevumu īpatsvars</vt:lpstr>
      <vt:lpstr>Peļņa 0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Martins</cp:lastModifiedBy>
  <dcterms:created xsi:type="dcterms:W3CDTF">2018-04-03T14:27:24Z</dcterms:created>
  <dcterms:modified xsi:type="dcterms:W3CDTF">2018-10-15T08:59:33Z</dcterms:modified>
</cp:coreProperties>
</file>