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s\Documents\AA_pensionari\NordPlus_Adult\4_aktivitate\1b\"/>
    </mc:Choice>
  </mc:AlternateContent>
  <bookViews>
    <workbookView xWindow="0" yWindow="0" windowWidth="20490" windowHeight="7650"/>
  </bookViews>
  <sheets>
    <sheet name="Pensionāriem" sheetId="1" r:id="rId1"/>
    <sheet name="Pirms pensijas" sheetId="2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E10" i="2"/>
  <c r="E2" i="2" s="1"/>
  <c r="E3" i="2" s="1"/>
  <c r="D8" i="2"/>
  <c r="E4" i="2" l="1"/>
  <c r="D3" i="2"/>
  <c r="D2" i="2"/>
  <c r="D8" i="1"/>
  <c r="H8" i="1"/>
  <c r="D3" i="1"/>
  <c r="D2" i="1"/>
  <c r="E5" i="2" l="1"/>
  <c r="E6" i="2" s="1"/>
  <c r="E9" i="2" s="1"/>
  <c r="D4" i="1"/>
  <c r="D9" i="1" s="1"/>
  <c r="D4" i="2"/>
  <c r="D9" i="2" s="1"/>
  <c r="B4" i="2"/>
  <c r="B5" i="2" s="1"/>
  <c r="C3" i="2"/>
  <c r="C7" i="2"/>
  <c r="B4" i="1"/>
  <c r="B5" i="1" s="1"/>
  <c r="B6" i="1" s="1"/>
  <c r="C3" i="1"/>
  <c r="C2" i="1"/>
  <c r="C7" i="1" s="1"/>
  <c r="B9" i="1" l="1"/>
  <c r="C4" i="2"/>
  <c r="C9" i="2" s="1"/>
  <c r="B6" i="2"/>
  <c r="B9" i="2" s="1"/>
  <c r="C4" i="1"/>
  <c r="C9" i="1" s="1"/>
  <c r="E2" i="1"/>
  <c r="E3" i="1" s="1"/>
  <c r="E4" i="1" s="1"/>
  <c r="E5" i="1" s="1"/>
  <c r="E6" i="1" l="1"/>
  <c r="E9" i="1" s="1"/>
</calcChain>
</file>

<file path=xl/comments1.xml><?xml version="1.0" encoding="utf-8"?>
<comments xmlns="http://schemas.openxmlformats.org/spreadsheetml/2006/main">
  <authors>
    <author>Martins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Martins:</t>
        </r>
        <r>
          <rPr>
            <sz val="9"/>
            <color indexed="81"/>
            <rFont val="Tahoma"/>
            <family val="2"/>
          </rPr>
          <t xml:space="preserve">
Likuma "Par valsts sociālo apdrošināšanu" 6.panta 13.daļa</t>
        </r>
      </text>
    </comment>
  </commentList>
</comments>
</file>

<file path=xl/sharedStrings.xml><?xml version="1.0" encoding="utf-8"?>
<sst xmlns="http://schemas.openxmlformats.org/spreadsheetml/2006/main" count="51" uniqueCount="22">
  <si>
    <t>MUN</t>
  </si>
  <si>
    <t>Izdevumi</t>
  </si>
  <si>
    <t>VOSAI</t>
  </si>
  <si>
    <t>IIN</t>
  </si>
  <si>
    <t>Ieņēmumi</t>
  </si>
  <si>
    <t>Ieņēmumu pārsniegums pār izdevumiem</t>
  </si>
  <si>
    <t>VOSAI par pārsniegumu</t>
  </si>
  <si>
    <t>VOSAI ja pārsniegums liekāks kā minimālā alga</t>
  </si>
  <si>
    <t>Minimālā alga</t>
  </si>
  <si>
    <t>Patentmaksa</t>
  </si>
  <si>
    <t>Patentmaksa Rīgā</t>
  </si>
  <si>
    <t>Patentmaksa ārpus Rīgas</t>
  </si>
  <si>
    <t>Autoratlīdziba</t>
  </si>
  <si>
    <t>Jā</t>
  </si>
  <si>
    <t>Nē</t>
  </si>
  <si>
    <t>VOSAI, ja pārsniegums liekāks kā minimālā alga</t>
  </si>
  <si>
    <t>Pasūtītāja papildus 5% pensijas apdrošināšanai</t>
  </si>
  <si>
    <t>Pašam "uz rokas"</t>
  </si>
  <si>
    <t>Jūs veicat saimniecisko darbību Rigā?</t>
  </si>
  <si>
    <t>Autora izdevumi % no autoratlīdzības</t>
  </si>
  <si>
    <t>Jūs no darba devēja saņemat vismaz minimālo algu?</t>
  </si>
  <si>
    <t>Saskaņā ar likuma par IIN 11.pantu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</si>
</sst>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26]_-;\-* #,##0.00\ [$€-426]_-;_-* &quot;-&quot;??\ [$€-426]_-;_-@_-"/>
    <numFmt numFmtId="165" formatCode="#,##0.00\ [$€-426];\-#,##0.00\ [$€-426]"/>
  </numFmts>
  <fonts count="8" x14ac:knownFonts="1">
    <font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theme="0"/>
      <name val="Arial"/>
      <family val="2"/>
      <charset val="186"/>
    </font>
    <font>
      <b/>
      <sz val="12"/>
      <color theme="1"/>
      <name val="Arial"/>
      <family val="2"/>
    </font>
    <font>
      <sz val="12"/>
      <name val="Arial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0" applyNumberFormat="1"/>
    <xf numFmtId="0" fontId="0" fillId="0" borderId="0" xfId="0" applyAlignment="1">
      <alignment wrapText="1"/>
    </xf>
    <xf numFmtId="9" fontId="0" fillId="2" borderId="0" xfId="0" applyNumberFormat="1" applyFill="1" applyProtection="1">
      <protection locked="0"/>
    </xf>
    <xf numFmtId="10" fontId="0" fillId="2" borderId="0" xfId="0" applyNumberFormat="1" applyFill="1" applyProtection="1">
      <protection locked="0"/>
    </xf>
    <xf numFmtId="44" fontId="0" fillId="2" borderId="0" xfId="1" applyFont="1" applyFill="1" applyProtection="1">
      <protection locked="0"/>
    </xf>
    <xf numFmtId="2" fontId="0" fillId="0" borderId="0" xfId="0" applyNumberFormat="1"/>
    <xf numFmtId="9" fontId="2" fillId="0" borderId="0" xfId="0" applyNumberFormat="1" applyFont="1"/>
    <xf numFmtId="0" fontId="2" fillId="0" borderId="0" xfId="0" applyFont="1"/>
    <xf numFmtId="164" fontId="0" fillId="0" borderId="1" xfId="0" applyNumberFormat="1" applyBorder="1"/>
    <xf numFmtId="164" fontId="0" fillId="0" borderId="3" xfId="0" applyNumberFormat="1" applyFill="1" applyBorder="1" applyProtection="1"/>
    <xf numFmtId="164" fontId="0" fillId="0" borderId="3" xfId="0" applyNumberFormat="1" applyBorder="1"/>
    <xf numFmtId="164" fontId="0" fillId="3" borderId="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3" fillId="0" borderId="6" xfId="0" applyFont="1" applyBorder="1"/>
    <xf numFmtId="164" fontId="0" fillId="3" borderId="8" xfId="0" applyNumberFormat="1" applyFill="1" applyBorder="1" applyProtection="1">
      <protection locked="0"/>
    </xf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18" xfId="0" applyBorder="1"/>
    <xf numFmtId="164" fontId="0" fillId="0" borderId="15" xfId="0" applyNumberFormat="1" applyFill="1" applyBorder="1" applyProtection="1">
      <protection locked="0"/>
    </xf>
    <xf numFmtId="0" fontId="3" fillId="0" borderId="2" xfId="0" applyFont="1" applyBorder="1"/>
    <xf numFmtId="0" fontId="4" fillId="0" borderId="0" xfId="0" applyFont="1"/>
    <xf numFmtId="164" fontId="0" fillId="4" borderId="10" xfId="0" applyNumberFormat="1" applyFill="1" applyBorder="1" applyProtection="1"/>
    <xf numFmtId="164" fontId="0" fillId="4" borderId="9" xfId="0" applyNumberFormat="1" applyFill="1" applyBorder="1" applyProtection="1"/>
    <xf numFmtId="44" fontId="3" fillId="0" borderId="20" xfId="1" applyFont="1" applyBorder="1"/>
    <xf numFmtId="44" fontId="3" fillId="0" borderId="21" xfId="1" applyFont="1" applyBorder="1"/>
    <xf numFmtId="44" fontId="3" fillId="0" borderId="22" xfId="1" applyFont="1" applyBorder="1"/>
    <xf numFmtId="164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/>
    <xf numFmtId="0" fontId="0" fillId="0" borderId="7" xfId="0" applyBorder="1" applyAlignment="1">
      <alignment vertical="center" wrapText="1"/>
    </xf>
    <xf numFmtId="0" fontId="0" fillId="3" borderId="0" xfId="0" applyFill="1" applyAlignment="1" applyProtection="1">
      <alignment horizontal="center" vertical="center"/>
      <protection locked="0"/>
    </xf>
    <xf numFmtId="9" fontId="0" fillId="3" borderId="0" xfId="2" applyFont="1" applyFill="1" applyAlignment="1" applyProtection="1">
      <alignment horizontal="center" vertical="center"/>
      <protection locked="0"/>
    </xf>
    <xf numFmtId="44" fontId="0" fillId="0" borderId="0" xfId="1" applyFont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165" fontId="7" fillId="0" borderId="17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F13" sqref="F13"/>
    </sheetView>
  </sheetViews>
  <sheetFormatPr defaultRowHeight="15" x14ac:dyDescent="0.2"/>
  <cols>
    <col min="1" max="1" width="18.77734375" bestFit="1" customWidth="1"/>
    <col min="2" max="2" width="14.77734375" bestFit="1" customWidth="1"/>
    <col min="3" max="3" width="10.33203125" customWidth="1"/>
    <col min="4" max="4" width="12" bestFit="1" customWidth="1"/>
    <col min="5" max="5" width="12.77734375" bestFit="1" customWidth="1"/>
    <col min="7" max="7" width="28.109375" bestFit="1" customWidth="1"/>
  </cols>
  <sheetData>
    <row r="1" spans="1:8" ht="48" thickBot="1" x14ac:dyDescent="0.25">
      <c r="A1" s="14"/>
      <c r="B1" s="38" t="s">
        <v>21</v>
      </c>
      <c r="C1" s="39" t="s">
        <v>0</v>
      </c>
      <c r="D1" s="39" t="s">
        <v>9</v>
      </c>
      <c r="E1" s="40" t="s">
        <v>12</v>
      </c>
    </row>
    <row r="2" spans="1:8" x14ac:dyDescent="0.2">
      <c r="A2" s="15" t="s">
        <v>4</v>
      </c>
      <c r="B2" s="18">
        <v>750</v>
      </c>
      <c r="C2" s="28">
        <f>B2</f>
        <v>750</v>
      </c>
      <c r="D2" s="28">
        <f>B2</f>
        <v>750</v>
      </c>
      <c r="E2" s="27">
        <f>B2-E10</f>
        <v>750</v>
      </c>
      <c r="G2" s="2" t="s">
        <v>6</v>
      </c>
      <c r="H2" s="3">
        <v>0.05</v>
      </c>
    </row>
    <row r="3" spans="1:8" x14ac:dyDescent="0.2">
      <c r="A3" s="15" t="s">
        <v>1</v>
      </c>
      <c r="B3" s="12">
        <v>400</v>
      </c>
      <c r="C3" s="33">
        <f>B3</f>
        <v>400</v>
      </c>
      <c r="D3" s="33">
        <f>B3</f>
        <v>400</v>
      </c>
      <c r="E3" s="10">
        <f>E2*$H$12</f>
        <v>187.5</v>
      </c>
      <c r="G3" s="2" t="s">
        <v>8</v>
      </c>
      <c r="H3" s="5">
        <v>430</v>
      </c>
    </row>
    <row r="4" spans="1:8" ht="45.75" customHeight="1" x14ac:dyDescent="0.2">
      <c r="A4" s="16" t="s">
        <v>5</v>
      </c>
      <c r="B4" s="13">
        <f>B2-B3</f>
        <v>350</v>
      </c>
      <c r="C4" s="9">
        <f>C2-C3</f>
        <v>350</v>
      </c>
      <c r="D4" s="9">
        <f>D2-D3</f>
        <v>350</v>
      </c>
      <c r="E4" s="11">
        <f>E2-E3</f>
        <v>562.5</v>
      </c>
      <c r="G4" s="2" t="s">
        <v>15</v>
      </c>
      <c r="H4" s="4">
        <v>0.3034</v>
      </c>
    </row>
    <row r="5" spans="1:8" x14ac:dyDescent="0.2">
      <c r="A5" s="15" t="s">
        <v>2</v>
      </c>
      <c r="B5" s="13">
        <f>IF(B4&gt;$H$3,H3*$H$4,B4*$H$2)</f>
        <v>17.5</v>
      </c>
      <c r="C5" s="9"/>
      <c r="D5" s="9"/>
      <c r="E5" s="11">
        <f>IF($H$11="Nē",IF(E4-$H$3&gt;0,$H$3*$H$4,0),0)</f>
        <v>0</v>
      </c>
      <c r="G5" t="s">
        <v>3</v>
      </c>
      <c r="H5" s="3">
        <v>0.2</v>
      </c>
    </row>
    <row r="6" spans="1:8" x14ac:dyDescent="0.2">
      <c r="A6" s="15" t="s">
        <v>3</v>
      </c>
      <c r="B6" s="13">
        <f>(B4-B5)*$H$5</f>
        <v>66.5</v>
      </c>
      <c r="C6" s="9"/>
      <c r="D6" s="9"/>
      <c r="E6" s="11">
        <f>(E4-E5)*$H$5</f>
        <v>112.5</v>
      </c>
      <c r="G6" t="s">
        <v>0</v>
      </c>
      <c r="H6" s="3">
        <v>0.15</v>
      </c>
    </row>
    <row r="7" spans="1:8" x14ac:dyDescent="0.2">
      <c r="A7" s="15" t="s">
        <v>0</v>
      </c>
      <c r="B7" s="13"/>
      <c r="C7" s="9">
        <f>C2*$H$6</f>
        <v>112.5</v>
      </c>
      <c r="D7" s="9"/>
      <c r="E7" s="11"/>
    </row>
    <row r="8" spans="1:8" ht="15.75" thickBot="1" x14ac:dyDescent="0.25">
      <c r="A8" s="15" t="s">
        <v>9</v>
      </c>
      <c r="B8" s="19"/>
      <c r="C8" s="20"/>
      <c r="D8" s="20">
        <f>H8</f>
        <v>1.4166666666666667</v>
      </c>
      <c r="E8" s="21"/>
      <c r="G8" t="s">
        <v>9</v>
      </c>
      <c r="H8" s="6">
        <f>17/12</f>
        <v>1.4166666666666667</v>
      </c>
    </row>
    <row r="9" spans="1:8" ht="16.5" thickBot="1" x14ac:dyDescent="0.3">
      <c r="A9" s="17" t="s">
        <v>17</v>
      </c>
      <c r="B9" s="29">
        <f>B4-B5-B6-B7-B8</f>
        <v>266</v>
      </c>
      <c r="C9" s="30">
        <f t="shared" ref="C9:D9" si="0">C4-C5-C6-C7-C8</f>
        <v>237.5</v>
      </c>
      <c r="D9" s="30">
        <f t="shared" si="0"/>
        <v>348.58333333333331</v>
      </c>
      <c r="E9" s="31">
        <f>E2-E5-E6-E7-E8</f>
        <v>637.5</v>
      </c>
      <c r="H9" s="6"/>
    </row>
    <row r="10" spans="1:8" ht="45.75" thickBot="1" x14ac:dyDescent="0.35">
      <c r="A10" s="34" t="s">
        <v>16</v>
      </c>
      <c r="B10" s="41"/>
      <c r="C10" s="42"/>
      <c r="D10" s="43"/>
      <c r="E10" s="44">
        <v>0</v>
      </c>
    </row>
    <row r="11" spans="1:8" ht="30" x14ac:dyDescent="0.2">
      <c r="G11" s="2" t="s">
        <v>20</v>
      </c>
      <c r="H11" s="35" t="s">
        <v>13</v>
      </c>
    </row>
    <row r="12" spans="1:8" x14ac:dyDescent="0.2">
      <c r="G12" t="s">
        <v>19</v>
      </c>
      <c r="H12" s="36">
        <v>0.25</v>
      </c>
    </row>
    <row r="14" spans="1:8" x14ac:dyDescent="0.2">
      <c r="H14" s="7">
        <v>0.25</v>
      </c>
    </row>
    <row r="15" spans="1:8" x14ac:dyDescent="0.2">
      <c r="H15" s="7">
        <v>0.5</v>
      </c>
    </row>
    <row r="16" spans="1:8" x14ac:dyDescent="0.2">
      <c r="H16" s="8"/>
    </row>
    <row r="17" spans="2:8" x14ac:dyDescent="0.2">
      <c r="H17" s="8" t="s">
        <v>13</v>
      </c>
    </row>
    <row r="18" spans="2:8" x14ac:dyDescent="0.2">
      <c r="B18" s="1"/>
      <c r="H18" s="8" t="s">
        <v>14</v>
      </c>
    </row>
  </sheetData>
  <mergeCells count="1">
    <mergeCell ref="B10:D10"/>
  </mergeCells>
  <dataValidations count="4">
    <dataValidation type="list" allowBlank="1" showInputMessage="1" showErrorMessage="1" sqref="H12">
      <formula1>$H$14:$H$15</formula1>
    </dataValidation>
    <dataValidation type="list" allowBlank="1" showInputMessage="1" showErrorMessage="1" sqref="H11">
      <formula1>$H$17:$H$18</formula1>
    </dataValidation>
    <dataValidation type="whole" operator="lessThanOrEqual" allowBlank="1" showInputMessage="1" showErrorMessage="1" errorTitle="Par lielu izdevumi" error="Saimnieciskās darbības izdevumi nedrīkst pārsniegt 80% no ieņēmumiem!" sqref="B3">
      <formula1>B2*80%</formula1>
    </dataValidation>
    <dataValidation type="decimal" operator="lessThanOrEqual" allowBlank="1" showInputMessage="1" showErrorMessage="1" sqref="E13">
      <formula1>B2*0.8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14" sqref="E14"/>
    </sheetView>
  </sheetViews>
  <sheetFormatPr defaultRowHeight="15" x14ac:dyDescent="0.2"/>
  <cols>
    <col min="1" max="1" width="18.77734375" bestFit="1" customWidth="1"/>
    <col min="2" max="2" width="14.77734375" bestFit="1" customWidth="1"/>
    <col min="3" max="3" width="9.88671875" customWidth="1"/>
    <col min="4" max="4" width="12" bestFit="1" customWidth="1"/>
    <col min="5" max="5" width="12.77734375" bestFit="1" customWidth="1"/>
    <col min="7" max="7" width="29.6640625" bestFit="1" customWidth="1"/>
  </cols>
  <sheetData>
    <row r="1" spans="1:8" ht="48" thickBot="1" x14ac:dyDescent="0.25">
      <c r="A1" s="14"/>
      <c r="B1" s="38" t="s">
        <v>21</v>
      </c>
      <c r="C1" s="39" t="s">
        <v>0</v>
      </c>
      <c r="D1" s="39" t="s">
        <v>9</v>
      </c>
      <c r="E1" s="40" t="s">
        <v>12</v>
      </c>
    </row>
    <row r="2" spans="1:8" x14ac:dyDescent="0.2">
      <c r="A2" s="15" t="s">
        <v>4</v>
      </c>
      <c r="B2" s="18">
        <v>750</v>
      </c>
      <c r="C2" s="28">
        <f>B2</f>
        <v>750</v>
      </c>
      <c r="D2" s="28">
        <f>B2</f>
        <v>750</v>
      </c>
      <c r="E2" s="27">
        <f>B2-E10</f>
        <v>712.5</v>
      </c>
      <c r="G2" s="2" t="s">
        <v>6</v>
      </c>
      <c r="H2" s="3">
        <v>0.05</v>
      </c>
    </row>
    <row r="3" spans="1:8" x14ac:dyDescent="0.2">
      <c r="A3" s="15" t="s">
        <v>1</v>
      </c>
      <c r="B3" s="12">
        <v>450</v>
      </c>
      <c r="C3" s="32">
        <f>B3</f>
        <v>450</v>
      </c>
      <c r="D3" s="32">
        <f>B3</f>
        <v>450</v>
      </c>
      <c r="E3" s="10">
        <f>E2*$H$12</f>
        <v>178.125</v>
      </c>
      <c r="G3" s="2" t="s">
        <v>8</v>
      </c>
      <c r="H3" s="5">
        <v>430</v>
      </c>
    </row>
    <row r="4" spans="1:8" ht="45" x14ac:dyDescent="0.2">
      <c r="A4" s="16" t="s">
        <v>5</v>
      </c>
      <c r="B4" s="13">
        <f>B2-B3</f>
        <v>300</v>
      </c>
      <c r="C4" s="9">
        <f>C2-C3</f>
        <v>300</v>
      </c>
      <c r="D4" s="9">
        <f>D2-D3</f>
        <v>300</v>
      </c>
      <c r="E4" s="11">
        <f>E2-E3</f>
        <v>534.375</v>
      </c>
      <c r="G4" s="2" t="s">
        <v>7</v>
      </c>
      <c r="H4" s="4">
        <v>0.32119999999999999</v>
      </c>
    </row>
    <row r="5" spans="1:8" x14ac:dyDescent="0.2">
      <c r="A5" s="15" t="s">
        <v>2</v>
      </c>
      <c r="B5" s="13">
        <f>IF(B4&gt;$H$3,H3*$H$4,B4*$H$2)</f>
        <v>15</v>
      </c>
      <c r="C5" s="9"/>
      <c r="D5" s="9"/>
      <c r="E5" s="11">
        <f>IF($H$11="Nē",IF(E4-$H$3&gt;0,$H$3*$H$4,0),0)</f>
        <v>0</v>
      </c>
      <c r="G5" t="s">
        <v>3</v>
      </c>
      <c r="H5" s="3">
        <v>0.2</v>
      </c>
    </row>
    <row r="6" spans="1:8" x14ac:dyDescent="0.2">
      <c r="A6" s="15" t="s">
        <v>3</v>
      </c>
      <c r="B6" s="13">
        <f>B4*$H$5</f>
        <v>60</v>
      </c>
      <c r="C6" s="9"/>
      <c r="D6" s="9"/>
      <c r="E6" s="11">
        <f>(E4-E5)*$H$5</f>
        <v>106.875</v>
      </c>
      <c r="G6" t="s">
        <v>0</v>
      </c>
      <c r="H6" s="3">
        <v>0.15</v>
      </c>
    </row>
    <row r="7" spans="1:8" ht="30" x14ac:dyDescent="0.2">
      <c r="A7" s="15" t="s">
        <v>0</v>
      </c>
      <c r="B7" s="13"/>
      <c r="C7" s="9">
        <f>C2*$H$6</f>
        <v>112.5</v>
      </c>
      <c r="D7" s="9"/>
      <c r="E7" s="11"/>
      <c r="G7" s="2" t="s">
        <v>18</v>
      </c>
      <c r="H7" s="35" t="s">
        <v>13</v>
      </c>
    </row>
    <row r="8" spans="1:8" ht="15.75" thickBot="1" x14ac:dyDescent="0.25">
      <c r="A8" s="23" t="s">
        <v>9</v>
      </c>
      <c r="B8" s="19"/>
      <c r="C8" s="20"/>
      <c r="D8" s="24">
        <f>IF(H7="Jā",H8,H9)</f>
        <v>100</v>
      </c>
      <c r="E8" s="21"/>
      <c r="G8" t="s">
        <v>10</v>
      </c>
      <c r="H8" s="37">
        <v>100</v>
      </c>
    </row>
    <row r="9" spans="1:8" ht="16.5" thickBot="1" x14ac:dyDescent="0.3">
      <c r="A9" s="25" t="s">
        <v>17</v>
      </c>
      <c r="B9" s="29">
        <f>B4-B5-B6-B7-B8</f>
        <v>225</v>
      </c>
      <c r="C9" s="30">
        <f t="shared" ref="C9:D9" si="0">C4-C5-C6-C7-C8</f>
        <v>187.5</v>
      </c>
      <c r="D9" s="30">
        <f t="shared" si="0"/>
        <v>200</v>
      </c>
      <c r="E9" s="31">
        <f>E2-E5-E6-E7-E8</f>
        <v>605.625</v>
      </c>
      <c r="G9" t="s">
        <v>11</v>
      </c>
      <c r="H9" s="37">
        <v>50</v>
      </c>
    </row>
    <row r="10" spans="1:8" ht="45.75" thickBot="1" x14ac:dyDescent="0.25">
      <c r="A10" s="34" t="s">
        <v>16</v>
      </c>
      <c r="B10" s="41"/>
      <c r="C10" s="42"/>
      <c r="D10" s="43"/>
      <c r="E10" s="22">
        <f>B2*5%</f>
        <v>37.5</v>
      </c>
    </row>
    <row r="11" spans="1:8" ht="30" x14ac:dyDescent="0.2">
      <c r="G11" s="2" t="s">
        <v>20</v>
      </c>
      <c r="H11" s="35" t="s">
        <v>13</v>
      </c>
    </row>
    <row r="12" spans="1:8" x14ac:dyDescent="0.2">
      <c r="G12" t="s">
        <v>19</v>
      </c>
      <c r="H12" s="36">
        <v>0.25</v>
      </c>
    </row>
    <row r="14" spans="1:8" x14ac:dyDescent="0.2">
      <c r="H14" s="26"/>
    </row>
    <row r="15" spans="1:8" x14ac:dyDescent="0.2">
      <c r="H15" s="7">
        <v>0.25</v>
      </c>
    </row>
    <row r="16" spans="1:8" x14ac:dyDescent="0.2">
      <c r="H16" s="7">
        <v>0.5</v>
      </c>
    </row>
    <row r="17" spans="8:8" x14ac:dyDescent="0.2">
      <c r="H17" s="8"/>
    </row>
    <row r="18" spans="8:8" x14ac:dyDescent="0.2">
      <c r="H18" s="8" t="s">
        <v>13</v>
      </c>
    </row>
    <row r="19" spans="8:8" x14ac:dyDescent="0.2">
      <c r="H19" s="8" t="s">
        <v>14</v>
      </c>
    </row>
    <row r="20" spans="8:8" x14ac:dyDescent="0.2">
      <c r="H20" s="26"/>
    </row>
  </sheetData>
  <sheetProtection algorithmName="SHA-512" hashValue="LkACDyj7218qACnc0ufE0aof7ThDH8t29TDI/GYm0RDVEqYLQoZuSqfBBiDBDc+TeDGZiuFSFZArnmf56BHI7A==" saltValue="u5BMhCr/Iow/jIdJGxpisQ==" spinCount="100000" sheet="1" objects="1" scenarios="1"/>
  <mergeCells count="1">
    <mergeCell ref="B10:D10"/>
  </mergeCells>
  <dataValidations count="4">
    <dataValidation type="list" allowBlank="1" showInputMessage="1" showErrorMessage="1" sqref="H11">
      <formula1>$H$18:$H$19</formula1>
    </dataValidation>
    <dataValidation type="list" allowBlank="1" showInputMessage="1" showErrorMessage="1" sqref="H12">
      <formula1>$H$15:$H$16</formula1>
    </dataValidation>
    <dataValidation type="list" allowBlank="1" showInputMessage="1" showErrorMessage="1" sqref="H7">
      <formula1>$H$18:$H$19</formula1>
    </dataValidation>
    <dataValidation type="whole" operator="lessThanOrEqual" allowBlank="1" showInputMessage="1" showErrorMessage="1" errorTitle="Izdevumi par lielu" error="Saimnieciskās darbības izdevumi nedrīkst pārsniegt 80% no ieņēmumiem!" sqref="B3">
      <formula1>B2*80%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Pensionāriem</vt:lpstr>
      <vt:lpstr>Pirms pensijas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Martins</cp:lastModifiedBy>
  <dcterms:created xsi:type="dcterms:W3CDTF">2018-03-09T14:31:13Z</dcterms:created>
  <dcterms:modified xsi:type="dcterms:W3CDTF">2018-10-16T11:25:06Z</dcterms:modified>
</cp:coreProperties>
</file>