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4_aktivitate\1b\Rus\"/>
    </mc:Choice>
  </mc:AlternateContent>
  <bookViews>
    <workbookView xWindow="0" yWindow="0" windowWidth="20490" windowHeight="7650" activeTab="1"/>
  </bookViews>
  <sheets>
    <sheet name="Пенсионерам" sheetId="1" r:id="rId1"/>
    <sheet name="До пенсии" sheetId="2" r:id="rId2"/>
    <sheet name="Sheet3" sheetId="3" r:id="rId3"/>
    <sheet name="Sheet4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D8" i="2"/>
  <c r="C2" i="2" l="1"/>
  <c r="E10" i="2"/>
  <c r="E2" i="2" s="1"/>
  <c r="E3" i="2" s="1"/>
  <c r="E10" i="1"/>
  <c r="E4" i="2" l="1"/>
  <c r="D3" i="2"/>
  <c r="D2" i="2"/>
  <c r="D8" i="1"/>
  <c r="H8" i="1"/>
  <c r="D3" i="1"/>
  <c r="D2" i="1"/>
  <c r="E6" i="2" l="1"/>
  <c r="E9" i="2" s="1"/>
  <c r="D4" i="1"/>
  <c r="D9" i="1" s="1"/>
  <c r="D4" i="2"/>
  <c r="D9" i="2" s="1"/>
  <c r="B4" i="2"/>
  <c r="B5" i="2" s="1"/>
  <c r="C3" i="2"/>
  <c r="C7" i="2"/>
  <c r="B4" i="1"/>
  <c r="B5" i="1" s="1"/>
  <c r="B6" i="1" s="1"/>
  <c r="C3" i="1"/>
  <c r="C2" i="1"/>
  <c r="C7" i="1" s="1"/>
  <c r="B9" i="1" l="1"/>
  <c r="C4" i="2"/>
  <c r="C9" i="2" s="1"/>
  <c r="B6" i="2"/>
  <c r="B9" i="2" s="1"/>
  <c r="C4" i="1"/>
  <c r="C9" i="1" s="1"/>
  <c r="E2" i="1"/>
  <c r="E3" i="1" s="1"/>
  <c r="E4" i="1" s="1"/>
  <c r="E5" i="1" s="1"/>
  <c r="E6" i="1" l="1"/>
  <c r="E9" i="1" s="1"/>
</calcChain>
</file>

<file path=xl/sharedStrings.xml><?xml version="1.0" encoding="utf-8"?>
<sst xmlns="http://schemas.openxmlformats.org/spreadsheetml/2006/main" count="51" uniqueCount="23">
  <si>
    <t>Доходы</t>
  </si>
  <si>
    <t>Расходы</t>
  </si>
  <si>
    <t>Превышение доходов над расходами</t>
  </si>
  <si>
    <t>ОВГСС</t>
  </si>
  <si>
    <t>ПНН</t>
  </si>
  <si>
    <t>НМП</t>
  </si>
  <si>
    <t>Плата за патент</t>
  </si>
  <si>
    <t>Самому "на руки"</t>
  </si>
  <si>
    <t>Дополинельные 5% заказчика на пенсионное страхование</t>
  </si>
  <si>
    <t>Согласно статье 11 закона о ПНН</t>
  </si>
  <si>
    <t>Авторское вознаграждение</t>
  </si>
  <si>
    <t>ОВГСС за превышение</t>
  </si>
  <si>
    <t>ОВГСС, если превышение больше минимальной зарплаты</t>
  </si>
  <si>
    <t xml:space="preserve">
Минимальная зарплата</t>
  </si>
  <si>
    <t xml:space="preserve">
Патентная плата</t>
  </si>
  <si>
    <t>Вы поличаете от работодателья больше минимальной зарплаты</t>
  </si>
  <si>
    <t>Авторские расходы в % от вознаграждения</t>
  </si>
  <si>
    <t>Вы занимаетес хозяйственной деятельностю в Риге?</t>
  </si>
  <si>
    <t>Плата за патент в Риге</t>
  </si>
  <si>
    <t>Плата за патент вне Риги</t>
  </si>
  <si>
    <t>Да</t>
  </si>
  <si>
    <t>Нет</t>
  </si>
  <si>
    <t>Вы получаете от работодателя больше минимальной зарплаты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</si>
</sst>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26]_-;\-* #,##0.00\ [$€-426]_-;_-* &quot;-&quot;??\ [$€-426]_-;_-@_-"/>
  </numFmts>
  <fonts count="5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0"/>
      <name val="Arial"/>
      <family val="2"/>
      <charset val="186"/>
    </font>
    <font>
      <b/>
      <sz val="12"/>
      <color theme="1"/>
      <name val="Arial"/>
      <family val="2"/>
    </font>
    <font>
      <sz val="1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0" applyNumberFormat="1"/>
    <xf numFmtId="0" fontId="0" fillId="0" borderId="0" xfId="0" applyAlignment="1">
      <alignment wrapText="1"/>
    </xf>
    <xf numFmtId="9" fontId="0" fillId="2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44" fontId="0" fillId="2" borderId="0" xfId="1" applyFont="1" applyFill="1" applyProtection="1">
      <protection locked="0"/>
    </xf>
    <xf numFmtId="2" fontId="0" fillId="0" borderId="0" xfId="0" applyNumberFormat="1"/>
    <xf numFmtId="9" fontId="2" fillId="0" borderId="0" xfId="0" applyNumberFormat="1" applyFont="1"/>
    <xf numFmtId="0" fontId="2" fillId="0" borderId="0" xfId="0" applyFont="1"/>
    <xf numFmtId="164" fontId="0" fillId="0" borderId="1" xfId="0" applyNumberFormat="1" applyBorder="1"/>
    <xf numFmtId="164" fontId="0" fillId="0" borderId="3" xfId="0" applyNumberFormat="1" applyFill="1" applyBorder="1" applyProtection="1"/>
    <xf numFmtId="164" fontId="0" fillId="0" borderId="3" xfId="0" applyNumberFormat="1" applyBorder="1"/>
    <xf numFmtId="164" fontId="0" fillId="3" borderId="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164" fontId="0" fillId="3" borderId="6" xfId="0" applyNumberFormat="1" applyFill="1" applyBorder="1" applyProtection="1">
      <protection locked="0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15" xfId="0" applyBorder="1"/>
    <xf numFmtId="164" fontId="0" fillId="0" borderId="12" xfId="0" applyNumberFormat="1" applyFill="1" applyBorder="1" applyProtection="1">
      <protection locked="0"/>
    </xf>
    <xf numFmtId="0" fontId="3" fillId="0" borderId="2" xfId="0" applyFont="1" applyBorder="1"/>
    <xf numFmtId="0" fontId="4" fillId="0" borderId="0" xfId="0" applyFont="1"/>
    <xf numFmtId="164" fontId="0" fillId="4" borderId="8" xfId="0" applyNumberFormat="1" applyFill="1" applyBorder="1" applyProtection="1"/>
    <xf numFmtId="164" fontId="0" fillId="4" borderId="7" xfId="0" applyNumberFormat="1" applyFill="1" applyBorder="1" applyProtection="1"/>
    <xf numFmtId="164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/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1" applyFont="1"/>
    <xf numFmtId="0" fontId="0" fillId="3" borderId="0" xfId="0" applyFill="1" applyAlignment="1" applyProtection="1">
      <alignment horizontal="center" vertical="center"/>
      <protection locked="0"/>
    </xf>
    <xf numFmtId="9" fontId="0" fillId="3" borderId="0" xfId="2" applyFont="1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2" xfId="0" applyBorder="1"/>
    <xf numFmtId="0" fontId="0" fillId="0" borderId="18" xfId="0" applyBorder="1"/>
    <xf numFmtId="0" fontId="0" fillId="0" borderId="16" xfId="0" applyBorder="1" applyAlignment="1">
      <alignment vertical="center" wrapText="1"/>
    </xf>
    <xf numFmtId="44" fontId="3" fillId="0" borderId="17" xfId="1" applyFont="1" applyBorder="1"/>
    <xf numFmtId="44" fontId="3" fillId="0" borderId="9" xfId="1" applyFont="1" applyBorder="1"/>
    <xf numFmtId="44" fontId="3" fillId="0" borderId="10" xfId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4" sqref="B14"/>
    </sheetView>
  </sheetViews>
  <sheetFormatPr defaultRowHeight="15" x14ac:dyDescent="0.2"/>
  <cols>
    <col min="1" max="1" width="18.77734375" bestFit="1" customWidth="1"/>
    <col min="2" max="2" width="14.77734375" bestFit="1" customWidth="1"/>
    <col min="3" max="3" width="10.33203125" customWidth="1"/>
    <col min="4" max="4" width="12" bestFit="1" customWidth="1"/>
    <col min="5" max="5" width="12.77734375" bestFit="1" customWidth="1"/>
    <col min="7" max="7" width="28.109375" bestFit="1" customWidth="1"/>
  </cols>
  <sheetData>
    <row r="1" spans="1:8" ht="50.25" customHeight="1" thickBot="1" x14ac:dyDescent="0.25">
      <c r="A1" s="39"/>
      <c r="B1" s="38" t="s">
        <v>9</v>
      </c>
      <c r="C1" s="37" t="s">
        <v>5</v>
      </c>
      <c r="D1" s="36" t="s">
        <v>6</v>
      </c>
      <c r="E1" s="29" t="s">
        <v>10</v>
      </c>
    </row>
    <row r="2" spans="1:8" x14ac:dyDescent="0.2">
      <c r="A2" s="40" t="s">
        <v>0</v>
      </c>
      <c r="B2" s="16">
        <v>750</v>
      </c>
      <c r="C2" s="26">
        <f>B2</f>
        <v>750</v>
      </c>
      <c r="D2" s="26">
        <f>B2</f>
        <v>750</v>
      </c>
      <c r="E2" s="25">
        <f>B2-E10</f>
        <v>712.5</v>
      </c>
      <c r="G2" s="30" t="s">
        <v>11</v>
      </c>
      <c r="H2" s="3">
        <v>0.05</v>
      </c>
    </row>
    <row r="3" spans="1:8" ht="30" x14ac:dyDescent="0.2">
      <c r="A3" s="14" t="s">
        <v>1</v>
      </c>
      <c r="B3" s="12">
        <v>200</v>
      </c>
      <c r="C3" s="28">
        <f>B3</f>
        <v>200</v>
      </c>
      <c r="D3" s="28">
        <f>B3</f>
        <v>200</v>
      </c>
      <c r="E3" s="10">
        <f>E2*$H$11</f>
        <v>178.125</v>
      </c>
      <c r="G3" s="30" t="s">
        <v>13</v>
      </c>
      <c r="H3" s="5">
        <v>430</v>
      </c>
    </row>
    <row r="4" spans="1:8" ht="45.75" customHeight="1" x14ac:dyDescent="0.2">
      <c r="A4" s="15" t="s">
        <v>2</v>
      </c>
      <c r="B4" s="13">
        <f>B2-B3</f>
        <v>550</v>
      </c>
      <c r="C4" s="9">
        <f>C2-C3</f>
        <v>550</v>
      </c>
      <c r="D4" s="9">
        <f>D2-D3</f>
        <v>550</v>
      </c>
      <c r="E4" s="11">
        <f>E2-E3</f>
        <v>534.375</v>
      </c>
      <c r="G4" s="30" t="s">
        <v>12</v>
      </c>
      <c r="H4" s="4">
        <v>0.3034</v>
      </c>
    </row>
    <row r="5" spans="1:8" x14ac:dyDescent="0.2">
      <c r="A5" s="14" t="s">
        <v>3</v>
      </c>
      <c r="B5" s="13">
        <f>IF(B4&gt;$H$3,H3*$H$4,B4*$H$2)</f>
        <v>130.46199999999999</v>
      </c>
      <c r="C5" s="9"/>
      <c r="D5" s="9"/>
      <c r="E5" s="11">
        <f>IF($H$10="Нет",IF(E4-$H$3&gt;0,$H$3*$H$4,0),0)</f>
        <v>130.46199999999999</v>
      </c>
      <c r="G5" s="31" t="s">
        <v>4</v>
      </c>
      <c r="H5" s="3">
        <v>0.2</v>
      </c>
    </row>
    <row r="6" spans="1:8" x14ac:dyDescent="0.2">
      <c r="A6" s="14" t="s">
        <v>4</v>
      </c>
      <c r="B6" s="13">
        <f>(B4-B5)*$H$5</f>
        <v>83.907600000000002</v>
      </c>
      <c r="C6" s="9"/>
      <c r="D6" s="9"/>
      <c r="E6" s="11">
        <f>(E4-E5)*$H$5</f>
        <v>80.782600000000002</v>
      </c>
      <c r="G6" s="31" t="s">
        <v>5</v>
      </c>
      <c r="H6" s="3">
        <v>0.15</v>
      </c>
    </row>
    <row r="7" spans="1:8" x14ac:dyDescent="0.2">
      <c r="A7" s="14" t="s">
        <v>5</v>
      </c>
      <c r="B7" s="13"/>
      <c r="C7" s="9">
        <f>C2*$H$6</f>
        <v>112.5</v>
      </c>
      <c r="D7" s="9"/>
      <c r="E7" s="11"/>
      <c r="G7" s="31"/>
    </row>
    <row r="8" spans="1:8" ht="30.75" thickBot="1" x14ac:dyDescent="0.25">
      <c r="A8" s="21" t="s">
        <v>6</v>
      </c>
      <c r="B8" s="17"/>
      <c r="C8" s="18"/>
      <c r="D8" s="18">
        <f>H8</f>
        <v>1.4166666666666667</v>
      </c>
      <c r="E8" s="19"/>
      <c r="G8" s="30" t="s">
        <v>14</v>
      </c>
      <c r="H8" s="32">
        <f>17/12</f>
        <v>1.4166666666666667</v>
      </c>
    </row>
    <row r="9" spans="1:8" ht="16.5" thickBot="1" x14ac:dyDescent="0.3">
      <c r="A9" s="23" t="s">
        <v>7</v>
      </c>
      <c r="B9" s="42">
        <f>B4-B5-B6-B7-B8</f>
        <v>335.63040000000001</v>
      </c>
      <c r="C9" s="43">
        <f t="shared" ref="C9:D9" si="0">C4-C5-C6-C7-C8</f>
        <v>437.5</v>
      </c>
      <c r="D9" s="43">
        <f t="shared" si="0"/>
        <v>548.58333333333337</v>
      </c>
      <c r="E9" s="44">
        <f>E2-E5-E6-E7-E8</f>
        <v>501.25540000000001</v>
      </c>
      <c r="G9" s="31"/>
      <c r="H9" s="6"/>
    </row>
    <row r="10" spans="1:8" ht="60" customHeight="1" thickBot="1" x14ac:dyDescent="0.25">
      <c r="A10" s="41" t="s">
        <v>8</v>
      </c>
      <c r="B10" s="45"/>
      <c r="C10" s="46"/>
      <c r="D10" s="46"/>
      <c r="E10" s="20">
        <f>B2*5%</f>
        <v>37.5</v>
      </c>
      <c r="G10" s="30" t="s">
        <v>22</v>
      </c>
      <c r="H10" s="33" t="s">
        <v>21</v>
      </c>
    </row>
    <row r="11" spans="1:8" ht="30" x14ac:dyDescent="0.2">
      <c r="G11" s="30" t="s">
        <v>16</v>
      </c>
      <c r="H11" s="34">
        <v>0.25</v>
      </c>
    </row>
    <row r="13" spans="1:8" x14ac:dyDescent="0.2">
      <c r="H13" s="24"/>
    </row>
    <row r="14" spans="1:8" x14ac:dyDescent="0.2">
      <c r="H14" s="7">
        <v>0.25</v>
      </c>
    </row>
    <row r="15" spans="1:8" x14ac:dyDescent="0.2">
      <c r="H15" s="7">
        <v>0.5</v>
      </c>
    </row>
    <row r="16" spans="1:8" x14ac:dyDescent="0.2">
      <c r="H16" s="8"/>
    </row>
    <row r="17" spans="2:8" x14ac:dyDescent="0.2">
      <c r="H17" s="8" t="s">
        <v>20</v>
      </c>
    </row>
    <row r="18" spans="2:8" x14ac:dyDescent="0.2">
      <c r="B18" s="1"/>
      <c r="H18" s="8" t="s">
        <v>21</v>
      </c>
    </row>
    <row r="19" spans="2:8" x14ac:dyDescent="0.2">
      <c r="H19" s="24"/>
    </row>
    <row r="20" spans="2:8" x14ac:dyDescent="0.2">
      <c r="H20" s="24"/>
    </row>
    <row r="21" spans="2:8" x14ac:dyDescent="0.2">
      <c r="H21" s="24"/>
    </row>
  </sheetData>
  <mergeCells count="1">
    <mergeCell ref="B10:D10"/>
  </mergeCells>
  <dataValidations count="3">
    <dataValidation type="list" allowBlank="1" showInputMessage="1" showErrorMessage="1" sqref="H11">
      <formula1>$H$14:$H$15</formula1>
    </dataValidation>
    <dataValidation type="list" allowBlank="1" showInputMessage="1" showErrorMessage="1" sqref="H10">
      <formula1>$H$17:$H$18</formula1>
    </dataValidation>
    <dataValidation type="whole" operator="lessThanOrEqual" allowBlank="1" showInputMessage="1" showErrorMessage="1" errorTitle="Par lielu izdevumi" error="Saimnieciskās darbības izdevumi nedrīkst pārsniegt 80% no ieņēmumiem!" sqref="B3">
      <formula1>B2*80%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C12" sqref="C12"/>
    </sheetView>
  </sheetViews>
  <sheetFormatPr defaultRowHeight="15" x14ac:dyDescent="0.2"/>
  <cols>
    <col min="1" max="1" width="18.77734375" bestFit="1" customWidth="1"/>
    <col min="2" max="2" width="14.77734375" bestFit="1" customWidth="1"/>
    <col min="3" max="3" width="9.88671875" customWidth="1"/>
    <col min="4" max="4" width="12" bestFit="1" customWidth="1"/>
    <col min="5" max="5" width="12.77734375" bestFit="1" customWidth="1"/>
    <col min="7" max="7" width="28.33203125" customWidth="1"/>
  </cols>
  <sheetData>
    <row r="1" spans="1:8" ht="48" thickBot="1" x14ac:dyDescent="0.25">
      <c r="A1" s="39"/>
      <c r="B1" s="38" t="s">
        <v>9</v>
      </c>
      <c r="C1" s="37" t="s">
        <v>5</v>
      </c>
      <c r="D1" s="36" t="s">
        <v>6</v>
      </c>
      <c r="E1" s="29" t="s">
        <v>10</v>
      </c>
    </row>
    <row r="2" spans="1:8" x14ac:dyDescent="0.2">
      <c r="A2" s="40" t="s">
        <v>0</v>
      </c>
      <c r="B2" s="16">
        <v>750</v>
      </c>
      <c r="C2" s="26">
        <f>B2</f>
        <v>750</v>
      </c>
      <c r="D2" s="26">
        <f>B2</f>
        <v>750</v>
      </c>
      <c r="E2" s="25">
        <f>B2-E10</f>
        <v>712.5</v>
      </c>
      <c r="G2" s="30" t="s">
        <v>11</v>
      </c>
      <c r="H2" s="3">
        <v>0.05</v>
      </c>
    </row>
    <row r="3" spans="1:8" ht="30" x14ac:dyDescent="0.2">
      <c r="A3" s="14" t="s">
        <v>1</v>
      </c>
      <c r="B3" s="12">
        <v>200</v>
      </c>
      <c r="C3" s="27">
        <f>B3</f>
        <v>200</v>
      </c>
      <c r="D3" s="27">
        <f>B3</f>
        <v>200</v>
      </c>
      <c r="E3" s="10">
        <f>E2*$H$12</f>
        <v>178.125</v>
      </c>
      <c r="G3" s="30" t="s">
        <v>13</v>
      </c>
      <c r="H3" s="5">
        <v>430</v>
      </c>
    </row>
    <row r="4" spans="1:8" ht="45" x14ac:dyDescent="0.2">
      <c r="A4" s="15" t="s">
        <v>2</v>
      </c>
      <c r="B4" s="13">
        <f>B2-B3</f>
        <v>550</v>
      </c>
      <c r="C4" s="9">
        <f>C2-C3</f>
        <v>550</v>
      </c>
      <c r="D4" s="9">
        <f>D2-D3</f>
        <v>550</v>
      </c>
      <c r="E4" s="11">
        <f>E2-E3</f>
        <v>534.375</v>
      </c>
      <c r="G4" s="30" t="s">
        <v>12</v>
      </c>
      <c r="H4" s="4">
        <v>0.32119999999999999</v>
      </c>
    </row>
    <row r="5" spans="1:8" x14ac:dyDescent="0.2">
      <c r="A5" s="14" t="s">
        <v>3</v>
      </c>
      <c r="B5" s="13">
        <f>IF(B4&gt;$H$3,H3*$H$4,B4*$H$2)</f>
        <v>138.11599999999999</v>
      </c>
      <c r="C5" s="9"/>
      <c r="D5" s="9"/>
      <c r="E5" s="11">
        <f>IF($H$11="Нет",IF(E4-$H$3&gt;0,$H$3*$H$4,0),0)</f>
        <v>0</v>
      </c>
      <c r="G5" s="31" t="s">
        <v>4</v>
      </c>
      <c r="H5" s="3">
        <v>0.2</v>
      </c>
    </row>
    <row r="6" spans="1:8" x14ac:dyDescent="0.2">
      <c r="A6" s="14" t="s">
        <v>4</v>
      </c>
      <c r="B6" s="13">
        <f>B4*$H$5</f>
        <v>110</v>
      </c>
      <c r="C6" s="9"/>
      <c r="D6" s="9"/>
      <c r="E6" s="11">
        <f>(E4-E5)*$H$5</f>
        <v>106.875</v>
      </c>
      <c r="G6" s="31" t="s">
        <v>5</v>
      </c>
      <c r="H6" s="3">
        <v>0.15</v>
      </c>
    </row>
    <row r="7" spans="1:8" ht="30" x14ac:dyDescent="0.2">
      <c r="A7" s="14" t="s">
        <v>5</v>
      </c>
      <c r="B7" s="13"/>
      <c r="C7" s="9">
        <f>C2*$H$6</f>
        <v>112.5</v>
      </c>
      <c r="D7" s="9"/>
      <c r="E7" s="11"/>
      <c r="G7" s="2" t="s">
        <v>17</v>
      </c>
      <c r="H7" s="33" t="s">
        <v>20</v>
      </c>
    </row>
    <row r="8" spans="1:8" ht="15.75" thickBot="1" x14ac:dyDescent="0.25">
      <c r="A8" s="21" t="s">
        <v>6</v>
      </c>
      <c r="B8" s="17"/>
      <c r="C8" s="18"/>
      <c r="D8" s="22">
        <f>IF(H7="Да",H8,H9)</f>
        <v>100</v>
      </c>
      <c r="E8" s="19"/>
      <c r="G8" t="s">
        <v>18</v>
      </c>
      <c r="H8" s="32">
        <v>100</v>
      </c>
    </row>
    <row r="9" spans="1:8" ht="16.5" thickBot="1" x14ac:dyDescent="0.3">
      <c r="A9" s="23" t="s">
        <v>7</v>
      </c>
      <c r="B9" s="42">
        <f>B4-B5-B6-B7-B8</f>
        <v>301.88400000000001</v>
      </c>
      <c r="C9" s="43">
        <f t="shared" ref="C9:D9" si="0">C4-C5-C6-C7-C8</f>
        <v>437.5</v>
      </c>
      <c r="D9" s="43">
        <f t="shared" si="0"/>
        <v>450</v>
      </c>
      <c r="E9" s="44">
        <f>E2-E5-E6-E7-E8</f>
        <v>605.625</v>
      </c>
      <c r="G9" t="s">
        <v>19</v>
      </c>
      <c r="H9" s="32">
        <v>50</v>
      </c>
    </row>
    <row r="10" spans="1:8" ht="60.75" thickBot="1" x14ac:dyDescent="0.25">
      <c r="A10" s="41" t="s">
        <v>8</v>
      </c>
      <c r="B10" s="45"/>
      <c r="C10" s="46"/>
      <c r="D10" s="46"/>
      <c r="E10" s="20">
        <f>B2*5%</f>
        <v>37.5</v>
      </c>
    </row>
    <row r="11" spans="1:8" ht="30" x14ac:dyDescent="0.2">
      <c r="G11" s="30" t="s">
        <v>15</v>
      </c>
      <c r="H11" s="35" t="s">
        <v>20</v>
      </c>
    </row>
    <row r="12" spans="1:8" ht="30" x14ac:dyDescent="0.2">
      <c r="G12" s="30" t="s">
        <v>16</v>
      </c>
      <c r="H12" s="34">
        <v>0.25</v>
      </c>
    </row>
    <row r="14" spans="1:8" x14ac:dyDescent="0.2">
      <c r="H14" s="24"/>
    </row>
    <row r="15" spans="1:8" x14ac:dyDescent="0.2">
      <c r="H15" s="7">
        <v>0.25</v>
      </c>
    </row>
    <row r="16" spans="1:8" x14ac:dyDescent="0.2">
      <c r="H16" s="7">
        <v>0.5</v>
      </c>
    </row>
    <row r="17" spans="8:8" x14ac:dyDescent="0.2">
      <c r="H17" s="8"/>
    </row>
    <row r="18" spans="8:8" x14ac:dyDescent="0.2">
      <c r="H18" s="8" t="s">
        <v>20</v>
      </c>
    </row>
    <row r="19" spans="8:8" x14ac:dyDescent="0.2">
      <c r="H19" s="8" t="s">
        <v>21</v>
      </c>
    </row>
    <row r="20" spans="8:8" x14ac:dyDescent="0.2">
      <c r="H20" s="24"/>
    </row>
    <row r="21" spans="8:8" x14ac:dyDescent="0.2">
      <c r="H21" s="24"/>
    </row>
    <row r="22" spans="8:8" x14ac:dyDescent="0.2">
      <c r="H22" s="24"/>
    </row>
    <row r="23" spans="8:8" x14ac:dyDescent="0.2">
      <c r="H23" s="24"/>
    </row>
    <row r="24" spans="8:8" x14ac:dyDescent="0.2">
      <c r="H24" s="24"/>
    </row>
    <row r="25" spans="8:8" x14ac:dyDescent="0.2">
      <c r="H25" s="24"/>
    </row>
    <row r="26" spans="8:8" x14ac:dyDescent="0.2">
      <c r="H26" s="24"/>
    </row>
    <row r="27" spans="8:8" x14ac:dyDescent="0.2">
      <c r="H27" s="24"/>
    </row>
  </sheetData>
  <sheetProtection algorithmName="SHA-512" hashValue="7JfsGz6gvIQBh2PQjcKMjogS48br8o3/An3cqrxjxxU6Ylyeh3PPM8T6y6G6Hzf7QitJmM7uvQoh1N+jP9Psag==" saltValue="DtdAbfpVBDX6aNJCZvW3WA==" spinCount="100000" sheet="1" objects="1" scenarios="1"/>
  <mergeCells count="1">
    <mergeCell ref="B10:D10"/>
  </mergeCells>
  <dataValidations count="4">
    <dataValidation type="list" allowBlank="1" showInputMessage="1" showErrorMessage="1" sqref="H11">
      <formula1>$H$18:$H$19</formula1>
    </dataValidation>
    <dataValidation type="list" allowBlank="1" showInputMessage="1" showErrorMessage="1" sqref="H12">
      <formula1>$H$15:$H$16</formula1>
    </dataValidation>
    <dataValidation type="list" allowBlank="1" showInputMessage="1" showErrorMessage="1" sqref="H7">
      <formula1>$H$18:$H$19</formula1>
    </dataValidation>
    <dataValidation type="whole" operator="lessThanOrEqual" allowBlank="1" showInputMessage="1" showErrorMessage="1" errorTitle="Izdevumi par lielu" error="Saimnieciskās darbības izdevumi nedrīkst pārsniegt 80% no ieņēmumiem!" sqref="B3">
      <formula1>B2*80%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Пенсионерам</vt:lpstr>
      <vt:lpstr>До пенсии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2018-03-09T14:31:13Z</dcterms:created>
  <dcterms:modified xsi:type="dcterms:W3CDTF">2018-04-27T11:48:15Z</dcterms:modified>
</cp:coreProperties>
</file>