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tins\Documents\AA_pensionari\NordPlus_Adult\4_aktivitate\1b\Rus\"/>
    </mc:Choice>
  </mc:AlternateContent>
  <bookViews>
    <workbookView xWindow="0" yWindow="0" windowWidth="20490" windowHeight="6885"/>
  </bookViews>
  <sheets>
    <sheet name="Sheet1" sheetId="1" r:id="rId1"/>
    <sheet name="Sheet2" sheetId="2" r:id="rId2"/>
    <sheet name="Sheet3" sheetId="3" r:id="rId3"/>
    <sheet name="Sheet4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5" i="1" l="1"/>
  <c r="O15" i="1"/>
  <c r="J15" i="1"/>
  <c r="F3" i="1"/>
  <c r="K3" i="1"/>
  <c r="P3" i="1"/>
  <c r="U3" i="1"/>
  <c r="V3" i="1" s="1"/>
  <c r="T14" i="1"/>
  <c r="T13" i="1"/>
  <c r="T12" i="1"/>
  <c r="T11" i="1"/>
  <c r="T10" i="1"/>
  <c r="T9" i="1"/>
  <c r="T8" i="1"/>
  <c r="T7" i="1"/>
  <c r="T6" i="1"/>
  <c r="S5" i="1"/>
  <c r="S6" i="1" s="1"/>
  <c r="S7" i="1" s="1"/>
  <c r="S8" i="1" s="1"/>
  <c r="S9" i="1" s="1"/>
  <c r="S10" i="1" s="1"/>
  <c r="S11" i="1" s="1"/>
  <c r="S12" i="1" s="1"/>
  <c r="S13" i="1" s="1"/>
  <c r="S14" i="1" s="1"/>
  <c r="S4" i="1"/>
  <c r="U4" i="1" l="1"/>
  <c r="V4" i="1"/>
  <c r="U5" i="1" s="1"/>
  <c r="G3" i="1"/>
  <c r="V5" i="1" l="1"/>
  <c r="O14" i="1"/>
  <c r="J14" i="1"/>
  <c r="O13" i="1"/>
  <c r="J13" i="1"/>
  <c r="O12" i="1"/>
  <c r="J12" i="1"/>
  <c r="O11" i="1"/>
  <c r="J11" i="1"/>
  <c r="O10" i="1"/>
  <c r="J10" i="1"/>
  <c r="O9" i="1"/>
  <c r="J9" i="1"/>
  <c r="O8" i="1"/>
  <c r="J8" i="1"/>
  <c r="E8" i="1"/>
  <c r="O7" i="1"/>
  <c r="J7" i="1"/>
  <c r="E7" i="1"/>
  <c r="O6" i="1"/>
  <c r="N6" i="1"/>
  <c r="N7" i="1" s="1"/>
  <c r="N8" i="1" s="1"/>
  <c r="N9" i="1" s="1"/>
  <c r="N10" i="1" s="1"/>
  <c r="N11" i="1" s="1"/>
  <c r="N12" i="1" s="1"/>
  <c r="N13" i="1" s="1"/>
  <c r="N14" i="1" s="1"/>
  <c r="J6" i="1"/>
  <c r="I6" i="1"/>
  <c r="I7" i="1" s="1"/>
  <c r="I8" i="1" s="1"/>
  <c r="I9" i="1" s="1"/>
  <c r="I10" i="1" s="1"/>
  <c r="I11" i="1" s="1"/>
  <c r="I12" i="1" s="1"/>
  <c r="I13" i="1" s="1"/>
  <c r="I14" i="1" s="1"/>
  <c r="E6" i="1"/>
  <c r="D6" i="1"/>
  <c r="D7" i="1" s="1"/>
  <c r="D8" i="1" s="1"/>
  <c r="N5" i="1"/>
  <c r="J5" i="1"/>
  <c r="I5" i="1"/>
  <c r="E5" i="1"/>
  <c r="D5" i="1"/>
  <c r="P4" i="1"/>
  <c r="P5" i="1" s="1"/>
  <c r="N4" i="1"/>
  <c r="K4" i="1"/>
  <c r="L4" i="1" s="1"/>
  <c r="J4" i="1"/>
  <c r="K5" i="1" s="1"/>
  <c r="I4" i="1"/>
  <c r="E4" i="1"/>
  <c r="E9" i="1" s="1"/>
  <c r="D4" i="1"/>
  <c r="Q3" i="1"/>
  <c r="L3" i="1"/>
  <c r="J3" i="1"/>
  <c r="F4" i="1"/>
  <c r="E3" i="1"/>
  <c r="U6" i="1" l="1"/>
  <c r="U7" i="1"/>
  <c r="V6" i="1"/>
  <c r="P6" i="1"/>
  <c r="Q5" i="1"/>
  <c r="F5" i="1"/>
  <c r="G4" i="1"/>
  <c r="K6" i="1"/>
  <c r="L5" i="1"/>
  <c r="Q4" i="1"/>
  <c r="U8" i="1" l="1"/>
  <c r="V7" i="1"/>
  <c r="F6" i="1"/>
  <c r="G5" i="1"/>
  <c r="K7" i="1"/>
  <c r="L6" i="1"/>
  <c r="P7" i="1"/>
  <c r="Q6" i="1"/>
  <c r="U9" i="1" l="1"/>
  <c r="V8" i="1"/>
  <c r="F7" i="1"/>
  <c r="G6" i="1"/>
  <c r="P8" i="1"/>
  <c r="Q7" i="1"/>
  <c r="K8" i="1"/>
  <c r="L7" i="1"/>
  <c r="U10" i="1" l="1"/>
  <c r="V9" i="1"/>
  <c r="F8" i="1"/>
  <c r="G8" i="1" s="1"/>
  <c r="G7" i="1"/>
  <c r="Q8" i="1"/>
  <c r="P9" i="1"/>
  <c r="K9" i="1"/>
  <c r="L8" i="1"/>
  <c r="G9" i="1" l="1"/>
  <c r="G18" i="1" s="1"/>
  <c r="U11" i="1"/>
  <c r="V10" i="1"/>
  <c r="K10" i="1"/>
  <c r="L9" i="1"/>
  <c r="Q9" i="1"/>
  <c r="P10" i="1"/>
  <c r="U12" i="1" l="1"/>
  <c r="V11" i="1"/>
  <c r="Q10" i="1"/>
  <c r="P11" i="1"/>
  <c r="K11" i="1"/>
  <c r="L10" i="1"/>
  <c r="U13" i="1" l="1"/>
  <c r="V12" i="1"/>
  <c r="Q11" i="1"/>
  <c r="P12" i="1"/>
  <c r="K12" i="1"/>
  <c r="L11" i="1"/>
  <c r="U14" i="1" l="1"/>
  <c r="V14" i="1" s="1"/>
  <c r="V13" i="1"/>
  <c r="Q12" i="1"/>
  <c r="P13" i="1"/>
  <c r="K13" i="1"/>
  <c r="L12" i="1"/>
  <c r="V15" i="1" l="1"/>
  <c r="P14" i="1"/>
  <c r="Q14" i="1" s="1"/>
  <c r="Q13" i="1"/>
  <c r="K14" i="1"/>
  <c r="L14" i="1" s="1"/>
  <c r="L13" i="1"/>
  <c r="L15" i="1" l="1"/>
  <c r="L18" i="1" s="1"/>
  <c r="Q15" i="1"/>
</calcChain>
</file>

<file path=xl/sharedStrings.xml><?xml version="1.0" encoding="utf-8"?>
<sst xmlns="http://schemas.openxmlformats.org/spreadsheetml/2006/main" count="26" uniqueCount="12">
  <si>
    <t>Сумма кредита</t>
  </si>
  <si>
    <t>ГПС %</t>
  </si>
  <si>
    <t>Срок в месяцах</t>
  </si>
  <si>
    <t>Выравненный платеж</t>
  </si>
  <si>
    <t>На 6 месяцев</t>
  </si>
  <si>
    <t>На 12 месяцев</t>
  </si>
  <si>
    <t>На 12 месяцев с каникулами 3 мессяца</t>
  </si>
  <si>
    <t>На 12 месяцев (3 месяца не плати ничего)</t>
  </si>
  <si>
    <t>Месяц</t>
  </si>
  <si>
    <t>Возвращение кредита</t>
  </si>
  <si>
    <t>Остатот суммы кредита</t>
  </si>
  <si>
    <t>Плата за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</si>
</sst>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4" x14ac:knownFonts="1">
    <font>
      <sz val="12"/>
      <color theme="1"/>
      <name val="Calibri"/>
      <family val="2"/>
      <charset val="186"/>
      <scheme val="minor"/>
    </font>
    <font>
      <b/>
      <sz val="12"/>
      <color indexed="10"/>
      <name val="Calibri"/>
      <family val="2"/>
      <charset val="186"/>
    </font>
    <font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5">
    <xf numFmtId="0" fontId="0" fillId="0" borderId="0" xfId="0"/>
    <xf numFmtId="0" fontId="0" fillId="0" borderId="7" xfId="0" applyBorder="1"/>
    <xf numFmtId="2" fontId="0" fillId="0" borderId="0" xfId="0" applyNumberFormat="1" applyBorder="1"/>
    <xf numFmtId="2" fontId="0" fillId="0" borderId="8" xfId="0" applyNumberFormat="1" applyBorder="1"/>
    <xf numFmtId="2" fontId="0" fillId="0" borderId="0" xfId="0" applyNumberFormat="1"/>
    <xf numFmtId="2" fontId="3" fillId="0" borderId="0" xfId="0" applyNumberFormat="1" applyFont="1"/>
    <xf numFmtId="0" fontId="3" fillId="0" borderId="0" xfId="0" applyFont="1"/>
    <xf numFmtId="44" fontId="3" fillId="2" borderId="0" xfId="1" applyFont="1" applyFill="1" applyProtection="1">
      <protection locked="0"/>
    </xf>
    <xf numFmtId="9" fontId="3" fillId="2" borderId="0" xfId="2" applyFont="1" applyFill="1" applyProtection="1">
      <protection locked="0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0" fillId="0" borderId="18" xfId="0" applyBorder="1"/>
    <xf numFmtId="2" fontId="0" fillId="0" borderId="9" xfId="0" applyNumberFormat="1" applyBorder="1"/>
    <xf numFmtId="0" fontId="0" fillId="0" borderId="9" xfId="0" applyBorder="1"/>
    <xf numFmtId="2" fontId="1" fillId="0" borderId="10" xfId="0" applyNumberFormat="1" applyFont="1" applyBorder="1"/>
    <xf numFmtId="2" fontId="0" fillId="0" borderId="11" xfId="0" applyNumberFormat="1" applyBorder="1"/>
    <xf numFmtId="0" fontId="0" fillId="0" borderId="19" xfId="0" applyBorder="1"/>
    <xf numFmtId="2" fontId="0" fillId="0" borderId="20" xfId="0" applyNumberFormat="1" applyBorder="1"/>
    <xf numFmtId="2" fontId="0" fillId="0" borderId="21" xfId="0" applyNumberFormat="1" applyBorder="1"/>
    <xf numFmtId="0" fontId="0" fillId="0" borderId="22" xfId="0" applyBorder="1"/>
    <xf numFmtId="2" fontId="0" fillId="0" borderId="23" xfId="0" applyNumberFormat="1" applyBorder="1"/>
    <xf numFmtId="0" fontId="0" fillId="0" borderId="24" xfId="0" applyBorder="1"/>
    <xf numFmtId="2" fontId="0" fillId="0" borderId="25" xfId="0" applyNumberFormat="1" applyBorder="1"/>
    <xf numFmtId="2" fontId="0" fillId="0" borderId="26" xfId="0" applyNumberForma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123825</xdr:colOff>
      <xdr:row>15</xdr:row>
      <xdr:rowOff>9525</xdr:rowOff>
    </xdr:from>
    <xdr:to>
      <xdr:col>21</xdr:col>
      <xdr:colOff>381000</xdr:colOff>
      <xdr:row>21</xdr:row>
      <xdr:rowOff>171450</xdr:rowOff>
    </xdr:to>
    <xdr:grpSp>
      <xdr:nvGrpSpPr>
        <xdr:cNvPr id="6" name="Group 5"/>
        <xdr:cNvGrpSpPr/>
      </xdr:nvGrpSpPr>
      <xdr:grpSpPr>
        <a:xfrm>
          <a:off x="10648950" y="3476625"/>
          <a:ext cx="2581275" cy="1362075"/>
          <a:chOff x="10648950" y="3476625"/>
          <a:chExt cx="2581275" cy="1362075"/>
        </a:xfrm>
      </xdr:grpSpPr>
      <xdr:sp macro="" textlink="">
        <xdr:nvSpPr>
          <xdr:cNvPr id="2" name="TextBox 1"/>
          <xdr:cNvSpPr txBox="1"/>
        </xdr:nvSpPr>
        <xdr:spPr>
          <a:xfrm>
            <a:off x="10648950" y="3943350"/>
            <a:ext cx="2419350" cy="8953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ru-RU" sz="1400" b="1">
                <a:solidFill>
                  <a:srgbClr val="FF0000"/>
                </a:solidFill>
              </a:rPr>
              <a:t>Сумма за проценты не может превысить сумму кредита!</a:t>
            </a:r>
            <a:endParaRPr lang="lv-LV" sz="1400" b="1">
              <a:solidFill>
                <a:srgbClr val="FF0000"/>
              </a:solidFill>
            </a:endParaRPr>
          </a:p>
        </xdr:txBody>
      </xdr:sp>
      <xdr:cxnSp macro="">
        <xdr:nvCxnSpPr>
          <xdr:cNvPr id="4" name="Straight Arrow Connector 3"/>
          <xdr:cNvCxnSpPr/>
        </xdr:nvCxnSpPr>
        <xdr:spPr>
          <a:xfrm flipV="1">
            <a:off x="13049250" y="3476625"/>
            <a:ext cx="180975" cy="476250"/>
          </a:xfrm>
          <a:prstGeom prst="straightConnector1">
            <a:avLst/>
          </a:prstGeom>
          <a:ln>
            <a:tailEnd type="triangle"/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tabSelected="1" workbookViewId="0">
      <selection activeCell="B2" sqref="B2"/>
    </sheetView>
  </sheetViews>
  <sheetFormatPr defaultRowHeight="15.75" x14ac:dyDescent="0.25"/>
  <cols>
    <col min="1" max="1" width="15.375" bestFit="1" customWidth="1"/>
    <col min="2" max="2" width="10.625" bestFit="1" customWidth="1"/>
    <col min="3" max="3" width="2.5" customWidth="1"/>
    <col min="4" max="4" width="7.625" bestFit="1" customWidth="1"/>
    <col min="5" max="5" width="8.625" customWidth="1"/>
    <col min="8" max="8" width="2.875" customWidth="1"/>
    <col min="12" max="12" width="6.625" customWidth="1"/>
    <col min="13" max="13" width="2.875" customWidth="1"/>
    <col min="18" max="18" width="2.5" customWidth="1"/>
    <col min="20" max="20" width="10" customWidth="1"/>
    <col min="22" max="22" width="9.625" customWidth="1"/>
    <col min="257" max="257" width="11.5" customWidth="1"/>
    <col min="258" max="258" width="4.875" customWidth="1"/>
    <col min="259" max="259" width="2.5" customWidth="1"/>
    <col min="260" max="260" width="4.375" customWidth="1"/>
    <col min="261" max="261" width="7.25" customWidth="1"/>
    <col min="264" max="264" width="2.875" customWidth="1"/>
    <col min="268" max="268" width="6.625" customWidth="1"/>
    <col min="269" max="269" width="4.125" customWidth="1"/>
    <col min="513" max="513" width="11.5" customWidth="1"/>
    <col min="514" max="514" width="4.875" customWidth="1"/>
    <col min="515" max="515" width="2.5" customWidth="1"/>
    <col min="516" max="516" width="4.375" customWidth="1"/>
    <col min="517" max="517" width="7.25" customWidth="1"/>
    <col min="520" max="520" width="2.875" customWidth="1"/>
    <col min="524" max="524" width="6.625" customWidth="1"/>
    <col min="525" max="525" width="4.125" customWidth="1"/>
    <col min="769" max="769" width="11.5" customWidth="1"/>
    <col min="770" max="770" width="4.875" customWidth="1"/>
    <col min="771" max="771" width="2.5" customWidth="1"/>
    <col min="772" max="772" width="4.375" customWidth="1"/>
    <col min="773" max="773" width="7.25" customWidth="1"/>
    <col min="776" max="776" width="2.875" customWidth="1"/>
    <col min="780" max="780" width="6.625" customWidth="1"/>
    <col min="781" max="781" width="4.125" customWidth="1"/>
    <col min="1025" max="1025" width="11.5" customWidth="1"/>
    <col min="1026" max="1026" width="4.875" customWidth="1"/>
    <col min="1027" max="1027" width="2.5" customWidth="1"/>
    <col min="1028" max="1028" width="4.375" customWidth="1"/>
    <col min="1029" max="1029" width="7.25" customWidth="1"/>
    <col min="1032" max="1032" width="2.875" customWidth="1"/>
    <col min="1036" max="1036" width="6.625" customWidth="1"/>
    <col min="1037" max="1037" width="4.125" customWidth="1"/>
    <col min="1281" max="1281" width="11.5" customWidth="1"/>
    <col min="1282" max="1282" width="4.875" customWidth="1"/>
    <col min="1283" max="1283" width="2.5" customWidth="1"/>
    <col min="1284" max="1284" width="4.375" customWidth="1"/>
    <col min="1285" max="1285" width="7.25" customWidth="1"/>
    <col min="1288" max="1288" width="2.875" customWidth="1"/>
    <col min="1292" max="1292" width="6.625" customWidth="1"/>
    <col min="1293" max="1293" width="4.125" customWidth="1"/>
    <col min="1537" max="1537" width="11.5" customWidth="1"/>
    <col min="1538" max="1538" width="4.875" customWidth="1"/>
    <col min="1539" max="1539" width="2.5" customWidth="1"/>
    <col min="1540" max="1540" width="4.375" customWidth="1"/>
    <col min="1541" max="1541" width="7.25" customWidth="1"/>
    <col min="1544" max="1544" width="2.875" customWidth="1"/>
    <col min="1548" max="1548" width="6.625" customWidth="1"/>
    <col min="1549" max="1549" width="4.125" customWidth="1"/>
    <col min="1793" max="1793" width="11.5" customWidth="1"/>
    <col min="1794" max="1794" width="4.875" customWidth="1"/>
    <col min="1795" max="1795" width="2.5" customWidth="1"/>
    <col min="1796" max="1796" width="4.375" customWidth="1"/>
    <col min="1797" max="1797" width="7.25" customWidth="1"/>
    <col min="1800" max="1800" width="2.875" customWidth="1"/>
    <col min="1804" max="1804" width="6.625" customWidth="1"/>
    <col min="1805" max="1805" width="4.125" customWidth="1"/>
    <col min="2049" max="2049" width="11.5" customWidth="1"/>
    <col min="2050" max="2050" width="4.875" customWidth="1"/>
    <col min="2051" max="2051" width="2.5" customWidth="1"/>
    <col min="2052" max="2052" width="4.375" customWidth="1"/>
    <col min="2053" max="2053" width="7.25" customWidth="1"/>
    <col min="2056" max="2056" width="2.875" customWidth="1"/>
    <col min="2060" max="2060" width="6.625" customWidth="1"/>
    <col min="2061" max="2061" width="4.125" customWidth="1"/>
    <col min="2305" max="2305" width="11.5" customWidth="1"/>
    <col min="2306" max="2306" width="4.875" customWidth="1"/>
    <col min="2307" max="2307" width="2.5" customWidth="1"/>
    <col min="2308" max="2308" width="4.375" customWidth="1"/>
    <col min="2309" max="2309" width="7.25" customWidth="1"/>
    <col min="2312" max="2312" width="2.875" customWidth="1"/>
    <col min="2316" max="2316" width="6.625" customWidth="1"/>
    <col min="2317" max="2317" width="4.125" customWidth="1"/>
    <col min="2561" max="2561" width="11.5" customWidth="1"/>
    <col min="2562" max="2562" width="4.875" customWidth="1"/>
    <col min="2563" max="2563" width="2.5" customWidth="1"/>
    <col min="2564" max="2564" width="4.375" customWidth="1"/>
    <col min="2565" max="2565" width="7.25" customWidth="1"/>
    <col min="2568" max="2568" width="2.875" customWidth="1"/>
    <col min="2572" max="2572" width="6.625" customWidth="1"/>
    <col min="2573" max="2573" width="4.125" customWidth="1"/>
    <col min="2817" max="2817" width="11.5" customWidth="1"/>
    <col min="2818" max="2818" width="4.875" customWidth="1"/>
    <col min="2819" max="2819" width="2.5" customWidth="1"/>
    <col min="2820" max="2820" width="4.375" customWidth="1"/>
    <col min="2821" max="2821" width="7.25" customWidth="1"/>
    <col min="2824" max="2824" width="2.875" customWidth="1"/>
    <col min="2828" max="2828" width="6.625" customWidth="1"/>
    <col min="2829" max="2829" width="4.125" customWidth="1"/>
    <col min="3073" max="3073" width="11.5" customWidth="1"/>
    <col min="3074" max="3074" width="4.875" customWidth="1"/>
    <col min="3075" max="3075" width="2.5" customWidth="1"/>
    <col min="3076" max="3076" width="4.375" customWidth="1"/>
    <col min="3077" max="3077" width="7.25" customWidth="1"/>
    <col min="3080" max="3080" width="2.875" customWidth="1"/>
    <col min="3084" max="3084" width="6.625" customWidth="1"/>
    <col min="3085" max="3085" width="4.125" customWidth="1"/>
    <col min="3329" max="3329" width="11.5" customWidth="1"/>
    <col min="3330" max="3330" width="4.875" customWidth="1"/>
    <col min="3331" max="3331" width="2.5" customWidth="1"/>
    <col min="3332" max="3332" width="4.375" customWidth="1"/>
    <col min="3333" max="3333" width="7.25" customWidth="1"/>
    <col min="3336" max="3336" width="2.875" customWidth="1"/>
    <col min="3340" max="3340" width="6.625" customWidth="1"/>
    <col min="3341" max="3341" width="4.125" customWidth="1"/>
    <col min="3585" max="3585" width="11.5" customWidth="1"/>
    <col min="3586" max="3586" width="4.875" customWidth="1"/>
    <col min="3587" max="3587" width="2.5" customWidth="1"/>
    <col min="3588" max="3588" width="4.375" customWidth="1"/>
    <col min="3589" max="3589" width="7.25" customWidth="1"/>
    <col min="3592" max="3592" width="2.875" customWidth="1"/>
    <col min="3596" max="3596" width="6.625" customWidth="1"/>
    <col min="3597" max="3597" width="4.125" customWidth="1"/>
    <col min="3841" max="3841" width="11.5" customWidth="1"/>
    <col min="3842" max="3842" width="4.875" customWidth="1"/>
    <col min="3843" max="3843" width="2.5" customWidth="1"/>
    <col min="3844" max="3844" width="4.375" customWidth="1"/>
    <col min="3845" max="3845" width="7.25" customWidth="1"/>
    <col min="3848" max="3848" width="2.875" customWidth="1"/>
    <col min="3852" max="3852" width="6.625" customWidth="1"/>
    <col min="3853" max="3853" width="4.125" customWidth="1"/>
    <col min="4097" max="4097" width="11.5" customWidth="1"/>
    <col min="4098" max="4098" width="4.875" customWidth="1"/>
    <col min="4099" max="4099" width="2.5" customWidth="1"/>
    <col min="4100" max="4100" width="4.375" customWidth="1"/>
    <col min="4101" max="4101" width="7.25" customWidth="1"/>
    <col min="4104" max="4104" width="2.875" customWidth="1"/>
    <col min="4108" max="4108" width="6.625" customWidth="1"/>
    <col min="4109" max="4109" width="4.125" customWidth="1"/>
    <col min="4353" max="4353" width="11.5" customWidth="1"/>
    <col min="4354" max="4354" width="4.875" customWidth="1"/>
    <col min="4355" max="4355" width="2.5" customWidth="1"/>
    <col min="4356" max="4356" width="4.375" customWidth="1"/>
    <col min="4357" max="4357" width="7.25" customWidth="1"/>
    <col min="4360" max="4360" width="2.875" customWidth="1"/>
    <col min="4364" max="4364" width="6.625" customWidth="1"/>
    <col min="4365" max="4365" width="4.125" customWidth="1"/>
    <col min="4609" max="4609" width="11.5" customWidth="1"/>
    <col min="4610" max="4610" width="4.875" customWidth="1"/>
    <col min="4611" max="4611" width="2.5" customWidth="1"/>
    <col min="4612" max="4612" width="4.375" customWidth="1"/>
    <col min="4613" max="4613" width="7.25" customWidth="1"/>
    <col min="4616" max="4616" width="2.875" customWidth="1"/>
    <col min="4620" max="4620" width="6.625" customWidth="1"/>
    <col min="4621" max="4621" width="4.125" customWidth="1"/>
    <col min="4865" max="4865" width="11.5" customWidth="1"/>
    <col min="4866" max="4866" width="4.875" customWidth="1"/>
    <col min="4867" max="4867" width="2.5" customWidth="1"/>
    <col min="4868" max="4868" width="4.375" customWidth="1"/>
    <col min="4869" max="4869" width="7.25" customWidth="1"/>
    <col min="4872" max="4872" width="2.875" customWidth="1"/>
    <col min="4876" max="4876" width="6.625" customWidth="1"/>
    <col min="4877" max="4877" width="4.125" customWidth="1"/>
    <col min="5121" max="5121" width="11.5" customWidth="1"/>
    <col min="5122" max="5122" width="4.875" customWidth="1"/>
    <col min="5123" max="5123" width="2.5" customWidth="1"/>
    <col min="5124" max="5124" width="4.375" customWidth="1"/>
    <col min="5125" max="5125" width="7.25" customWidth="1"/>
    <col min="5128" max="5128" width="2.875" customWidth="1"/>
    <col min="5132" max="5132" width="6.625" customWidth="1"/>
    <col min="5133" max="5133" width="4.125" customWidth="1"/>
    <col min="5377" max="5377" width="11.5" customWidth="1"/>
    <col min="5378" max="5378" width="4.875" customWidth="1"/>
    <col min="5379" max="5379" width="2.5" customWidth="1"/>
    <col min="5380" max="5380" width="4.375" customWidth="1"/>
    <col min="5381" max="5381" width="7.25" customWidth="1"/>
    <col min="5384" max="5384" width="2.875" customWidth="1"/>
    <col min="5388" max="5388" width="6.625" customWidth="1"/>
    <col min="5389" max="5389" width="4.125" customWidth="1"/>
    <col min="5633" max="5633" width="11.5" customWidth="1"/>
    <col min="5634" max="5634" width="4.875" customWidth="1"/>
    <col min="5635" max="5635" width="2.5" customWidth="1"/>
    <col min="5636" max="5636" width="4.375" customWidth="1"/>
    <col min="5637" max="5637" width="7.25" customWidth="1"/>
    <col min="5640" max="5640" width="2.875" customWidth="1"/>
    <col min="5644" max="5644" width="6.625" customWidth="1"/>
    <col min="5645" max="5645" width="4.125" customWidth="1"/>
    <col min="5889" max="5889" width="11.5" customWidth="1"/>
    <col min="5890" max="5890" width="4.875" customWidth="1"/>
    <col min="5891" max="5891" width="2.5" customWidth="1"/>
    <col min="5892" max="5892" width="4.375" customWidth="1"/>
    <col min="5893" max="5893" width="7.25" customWidth="1"/>
    <col min="5896" max="5896" width="2.875" customWidth="1"/>
    <col min="5900" max="5900" width="6.625" customWidth="1"/>
    <col min="5901" max="5901" width="4.125" customWidth="1"/>
    <col min="6145" max="6145" width="11.5" customWidth="1"/>
    <col min="6146" max="6146" width="4.875" customWidth="1"/>
    <col min="6147" max="6147" width="2.5" customWidth="1"/>
    <col min="6148" max="6148" width="4.375" customWidth="1"/>
    <col min="6149" max="6149" width="7.25" customWidth="1"/>
    <col min="6152" max="6152" width="2.875" customWidth="1"/>
    <col min="6156" max="6156" width="6.625" customWidth="1"/>
    <col min="6157" max="6157" width="4.125" customWidth="1"/>
    <col min="6401" max="6401" width="11.5" customWidth="1"/>
    <col min="6402" max="6402" width="4.875" customWidth="1"/>
    <col min="6403" max="6403" width="2.5" customWidth="1"/>
    <col min="6404" max="6404" width="4.375" customWidth="1"/>
    <col min="6405" max="6405" width="7.25" customWidth="1"/>
    <col min="6408" max="6408" width="2.875" customWidth="1"/>
    <col min="6412" max="6412" width="6.625" customWidth="1"/>
    <col min="6413" max="6413" width="4.125" customWidth="1"/>
    <col min="6657" max="6657" width="11.5" customWidth="1"/>
    <col min="6658" max="6658" width="4.875" customWidth="1"/>
    <col min="6659" max="6659" width="2.5" customWidth="1"/>
    <col min="6660" max="6660" width="4.375" customWidth="1"/>
    <col min="6661" max="6661" width="7.25" customWidth="1"/>
    <col min="6664" max="6664" width="2.875" customWidth="1"/>
    <col min="6668" max="6668" width="6.625" customWidth="1"/>
    <col min="6669" max="6669" width="4.125" customWidth="1"/>
    <col min="6913" max="6913" width="11.5" customWidth="1"/>
    <col min="6914" max="6914" width="4.875" customWidth="1"/>
    <col min="6915" max="6915" width="2.5" customWidth="1"/>
    <col min="6916" max="6916" width="4.375" customWidth="1"/>
    <col min="6917" max="6917" width="7.25" customWidth="1"/>
    <col min="6920" max="6920" width="2.875" customWidth="1"/>
    <col min="6924" max="6924" width="6.625" customWidth="1"/>
    <col min="6925" max="6925" width="4.125" customWidth="1"/>
    <col min="7169" max="7169" width="11.5" customWidth="1"/>
    <col min="7170" max="7170" width="4.875" customWidth="1"/>
    <col min="7171" max="7171" width="2.5" customWidth="1"/>
    <col min="7172" max="7172" width="4.375" customWidth="1"/>
    <col min="7173" max="7173" width="7.25" customWidth="1"/>
    <col min="7176" max="7176" width="2.875" customWidth="1"/>
    <col min="7180" max="7180" width="6.625" customWidth="1"/>
    <col min="7181" max="7181" width="4.125" customWidth="1"/>
    <col min="7425" max="7425" width="11.5" customWidth="1"/>
    <col min="7426" max="7426" width="4.875" customWidth="1"/>
    <col min="7427" max="7427" width="2.5" customWidth="1"/>
    <col min="7428" max="7428" width="4.375" customWidth="1"/>
    <col min="7429" max="7429" width="7.25" customWidth="1"/>
    <col min="7432" max="7432" width="2.875" customWidth="1"/>
    <col min="7436" max="7436" width="6.625" customWidth="1"/>
    <col min="7437" max="7437" width="4.125" customWidth="1"/>
    <col min="7681" max="7681" width="11.5" customWidth="1"/>
    <col min="7682" max="7682" width="4.875" customWidth="1"/>
    <col min="7683" max="7683" width="2.5" customWidth="1"/>
    <col min="7684" max="7684" width="4.375" customWidth="1"/>
    <col min="7685" max="7685" width="7.25" customWidth="1"/>
    <col min="7688" max="7688" width="2.875" customWidth="1"/>
    <col min="7692" max="7692" width="6.625" customWidth="1"/>
    <col min="7693" max="7693" width="4.125" customWidth="1"/>
    <col min="7937" max="7937" width="11.5" customWidth="1"/>
    <col min="7938" max="7938" width="4.875" customWidth="1"/>
    <col min="7939" max="7939" width="2.5" customWidth="1"/>
    <col min="7940" max="7940" width="4.375" customWidth="1"/>
    <col min="7941" max="7941" width="7.25" customWidth="1"/>
    <col min="7944" max="7944" width="2.875" customWidth="1"/>
    <col min="7948" max="7948" width="6.625" customWidth="1"/>
    <col min="7949" max="7949" width="4.125" customWidth="1"/>
    <col min="8193" max="8193" width="11.5" customWidth="1"/>
    <col min="8194" max="8194" width="4.875" customWidth="1"/>
    <col min="8195" max="8195" width="2.5" customWidth="1"/>
    <col min="8196" max="8196" width="4.375" customWidth="1"/>
    <col min="8197" max="8197" width="7.25" customWidth="1"/>
    <col min="8200" max="8200" width="2.875" customWidth="1"/>
    <col min="8204" max="8204" width="6.625" customWidth="1"/>
    <col min="8205" max="8205" width="4.125" customWidth="1"/>
    <col min="8449" max="8449" width="11.5" customWidth="1"/>
    <col min="8450" max="8450" width="4.875" customWidth="1"/>
    <col min="8451" max="8451" width="2.5" customWidth="1"/>
    <col min="8452" max="8452" width="4.375" customWidth="1"/>
    <col min="8453" max="8453" width="7.25" customWidth="1"/>
    <col min="8456" max="8456" width="2.875" customWidth="1"/>
    <col min="8460" max="8460" width="6.625" customWidth="1"/>
    <col min="8461" max="8461" width="4.125" customWidth="1"/>
    <col min="8705" max="8705" width="11.5" customWidth="1"/>
    <col min="8706" max="8706" width="4.875" customWidth="1"/>
    <col min="8707" max="8707" width="2.5" customWidth="1"/>
    <col min="8708" max="8708" width="4.375" customWidth="1"/>
    <col min="8709" max="8709" width="7.25" customWidth="1"/>
    <col min="8712" max="8712" width="2.875" customWidth="1"/>
    <col min="8716" max="8716" width="6.625" customWidth="1"/>
    <col min="8717" max="8717" width="4.125" customWidth="1"/>
    <col min="8961" max="8961" width="11.5" customWidth="1"/>
    <col min="8962" max="8962" width="4.875" customWidth="1"/>
    <col min="8963" max="8963" width="2.5" customWidth="1"/>
    <col min="8964" max="8964" width="4.375" customWidth="1"/>
    <col min="8965" max="8965" width="7.25" customWidth="1"/>
    <col min="8968" max="8968" width="2.875" customWidth="1"/>
    <col min="8972" max="8972" width="6.625" customWidth="1"/>
    <col min="8973" max="8973" width="4.125" customWidth="1"/>
    <col min="9217" max="9217" width="11.5" customWidth="1"/>
    <col min="9218" max="9218" width="4.875" customWidth="1"/>
    <col min="9219" max="9219" width="2.5" customWidth="1"/>
    <col min="9220" max="9220" width="4.375" customWidth="1"/>
    <col min="9221" max="9221" width="7.25" customWidth="1"/>
    <col min="9224" max="9224" width="2.875" customWidth="1"/>
    <col min="9228" max="9228" width="6.625" customWidth="1"/>
    <col min="9229" max="9229" width="4.125" customWidth="1"/>
    <col min="9473" max="9473" width="11.5" customWidth="1"/>
    <col min="9474" max="9474" width="4.875" customWidth="1"/>
    <col min="9475" max="9475" width="2.5" customWidth="1"/>
    <col min="9476" max="9476" width="4.375" customWidth="1"/>
    <col min="9477" max="9477" width="7.25" customWidth="1"/>
    <col min="9480" max="9480" width="2.875" customWidth="1"/>
    <col min="9484" max="9484" width="6.625" customWidth="1"/>
    <col min="9485" max="9485" width="4.125" customWidth="1"/>
    <col min="9729" max="9729" width="11.5" customWidth="1"/>
    <col min="9730" max="9730" width="4.875" customWidth="1"/>
    <col min="9731" max="9731" width="2.5" customWidth="1"/>
    <col min="9732" max="9732" width="4.375" customWidth="1"/>
    <col min="9733" max="9733" width="7.25" customWidth="1"/>
    <col min="9736" max="9736" width="2.875" customWidth="1"/>
    <col min="9740" max="9740" width="6.625" customWidth="1"/>
    <col min="9741" max="9741" width="4.125" customWidth="1"/>
    <col min="9985" max="9985" width="11.5" customWidth="1"/>
    <col min="9986" max="9986" width="4.875" customWidth="1"/>
    <col min="9987" max="9987" width="2.5" customWidth="1"/>
    <col min="9988" max="9988" width="4.375" customWidth="1"/>
    <col min="9989" max="9989" width="7.25" customWidth="1"/>
    <col min="9992" max="9992" width="2.875" customWidth="1"/>
    <col min="9996" max="9996" width="6.625" customWidth="1"/>
    <col min="9997" max="9997" width="4.125" customWidth="1"/>
    <col min="10241" max="10241" width="11.5" customWidth="1"/>
    <col min="10242" max="10242" width="4.875" customWidth="1"/>
    <col min="10243" max="10243" width="2.5" customWidth="1"/>
    <col min="10244" max="10244" width="4.375" customWidth="1"/>
    <col min="10245" max="10245" width="7.25" customWidth="1"/>
    <col min="10248" max="10248" width="2.875" customWidth="1"/>
    <col min="10252" max="10252" width="6.625" customWidth="1"/>
    <col min="10253" max="10253" width="4.125" customWidth="1"/>
    <col min="10497" max="10497" width="11.5" customWidth="1"/>
    <col min="10498" max="10498" width="4.875" customWidth="1"/>
    <col min="10499" max="10499" width="2.5" customWidth="1"/>
    <col min="10500" max="10500" width="4.375" customWidth="1"/>
    <col min="10501" max="10501" width="7.25" customWidth="1"/>
    <col min="10504" max="10504" width="2.875" customWidth="1"/>
    <col min="10508" max="10508" width="6.625" customWidth="1"/>
    <col min="10509" max="10509" width="4.125" customWidth="1"/>
    <col min="10753" max="10753" width="11.5" customWidth="1"/>
    <col min="10754" max="10754" width="4.875" customWidth="1"/>
    <col min="10755" max="10755" width="2.5" customWidth="1"/>
    <col min="10756" max="10756" width="4.375" customWidth="1"/>
    <col min="10757" max="10757" width="7.25" customWidth="1"/>
    <col min="10760" max="10760" width="2.875" customWidth="1"/>
    <col min="10764" max="10764" width="6.625" customWidth="1"/>
    <col min="10765" max="10765" width="4.125" customWidth="1"/>
    <col min="11009" max="11009" width="11.5" customWidth="1"/>
    <col min="11010" max="11010" width="4.875" customWidth="1"/>
    <col min="11011" max="11011" width="2.5" customWidth="1"/>
    <col min="11012" max="11012" width="4.375" customWidth="1"/>
    <col min="11013" max="11013" width="7.25" customWidth="1"/>
    <col min="11016" max="11016" width="2.875" customWidth="1"/>
    <col min="11020" max="11020" width="6.625" customWidth="1"/>
    <col min="11021" max="11021" width="4.125" customWidth="1"/>
    <col min="11265" max="11265" width="11.5" customWidth="1"/>
    <col min="11266" max="11266" width="4.875" customWidth="1"/>
    <col min="11267" max="11267" width="2.5" customWidth="1"/>
    <col min="11268" max="11268" width="4.375" customWidth="1"/>
    <col min="11269" max="11269" width="7.25" customWidth="1"/>
    <col min="11272" max="11272" width="2.875" customWidth="1"/>
    <col min="11276" max="11276" width="6.625" customWidth="1"/>
    <col min="11277" max="11277" width="4.125" customWidth="1"/>
    <col min="11521" max="11521" width="11.5" customWidth="1"/>
    <col min="11522" max="11522" width="4.875" customWidth="1"/>
    <col min="11523" max="11523" width="2.5" customWidth="1"/>
    <col min="11524" max="11524" width="4.375" customWidth="1"/>
    <col min="11525" max="11525" width="7.25" customWidth="1"/>
    <col min="11528" max="11528" width="2.875" customWidth="1"/>
    <col min="11532" max="11532" width="6.625" customWidth="1"/>
    <col min="11533" max="11533" width="4.125" customWidth="1"/>
    <col min="11777" max="11777" width="11.5" customWidth="1"/>
    <col min="11778" max="11778" width="4.875" customWidth="1"/>
    <col min="11779" max="11779" width="2.5" customWidth="1"/>
    <col min="11780" max="11780" width="4.375" customWidth="1"/>
    <col min="11781" max="11781" width="7.25" customWidth="1"/>
    <col min="11784" max="11784" width="2.875" customWidth="1"/>
    <col min="11788" max="11788" width="6.625" customWidth="1"/>
    <col min="11789" max="11789" width="4.125" customWidth="1"/>
    <col min="12033" max="12033" width="11.5" customWidth="1"/>
    <col min="12034" max="12034" width="4.875" customWidth="1"/>
    <col min="12035" max="12035" width="2.5" customWidth="1"/>
    <col min="12036" max="12036" width="4.375" customWidth="1"/>
    <col min="12037" max="12037" width="7.25" customWidth="1"/>
    <col min="12040" max="12040" width="2.875" customWidth="1"/>
    <col min="12044" max="12044" width="6.625" customWidth="1"/>
    <col min="12045" max="12045" width="4.125" customWidth="1"/>
    <col min="12289" max="12289" width="11.5" customWidth="1"/>
    <col min="12290" max="12290" width="4.875" customWidth="1"/>
    <col min="12291" max="12291" width="2.5" customWidth="1"/>
    <col min="12292" max="12292" width="4.375" customWidth="1"/>
    <col min="12293" max="12293" width="7.25" customWidth="1"/>
    <col min="12296" max="12296" width="2.875" customWidth="1"/>
    <col min="12300" max="12300" width="6.625" customWidth="1"/>
    <col min="12301" max="12301" width="4.125" customWidth="1"/>
    <col min="12545" max="12545" width="11.5" customWidth="1"/>
    <col min="12546" max="12546" width="4.875" customWidth="1"/>
    <col min="12547" max="12547" width="2.5" customWidth="1"/>
    <col min="12548" max="12548" width="4.375" customWidth="1"/>
    <col min="12549" max="12549" width="7.25" customWidth="1"/>
    <col min="12552" max="12552" width="2.875" customWidth="1"/>
    <col min="12556" max="12556" width="6.625" customWidth="1"/>
    <col min="12557" max="12557" width="4.125" customWidth="1"/>
    <col min="12801" max="12801" width="11.5" customWidth="1"/>
    <col min="12802" max="12802" width="4.875" customWidth="1"/>
    <col min="12803" max="12803" width="2.5" customWidth="1"/>
    <col min="12804" max="12804" width="4.375" customWidth="1"/>
    <col min="12805" max="12805" width="7.25" customWidth="1"/>
    <col min="12808" max="12808" width="2.875" customWidth="1"/>
    <col min="12812" max="12812" width="6.625" customWidth="1"/>
    <col min="12813" max="12813" width="4.125" customWidth="1"/>
    <col min="13057" max="13057" width="11.5" customWidth="1"/>
    <col min="13058" max="13058" width="4.875" customWidth="1"/>
    <col min="13059" max="13059" width="2.5" customWidth="1"/>
    <col min="13060" max="13060" width="4.375" customWidth="1"/>
    <col min="13061" max="13061" width="7.25" customWidth="1"/>
    <col min="13064" max="13064" width="2.875" customWidth="1"/>
    <col min="13068" max="13068" width="6.625" customWidth="1"/>
    <col min="13069" max="13069" width="4.125" customWidth="1"/>
    <col min="13313" max="13313" width="11.5" customWidth="1"/>
    <col min="13314" max="13314" width="4.875" customWidth="1"/>
    <col min="13315" max="13315" width="2.5" customWidth="1"/>
    <col min="13316" max="13316" width="4.375" customWidth="1"/>
    <col min="13317" max="13317" width="7.25" customWidth="1"/>
    <col min="13320" max="13320" width="2.875" customWidth="1"/>
    <col min="13324" max="13324" width="6.625" customWidth="1"/>
    <col min="13325" max="13325" width="4.125" customWidth="1"/>
    <col min="13569" max="13569" width="11.5" customWidth="1"/>
    <col min="13570" max="13570" width="4.875" customWidth="1"/>
    <col min="13571" max="13571" width="2.5" customWidth="1"/>
    <col min="13572" max="13572" width="4.375" customWidth="1"/>
    <col min="13573" max="13573" width="7.25" customWidth="1"/>
    <col min="13576" max="13576" width="2.875" customWidth="1"/>
    <col min="13580" max="13580" width="6.625" customWidth="1"/>
    <col min="13581" max="13581" width="4.125" customWidth="1"/>
    <col min="13825" max="13825" width="11.5" customWidth="1"/>
    <col min="13826" max="13826" width="4.875" customWidth="1"/>
    <col min="13827" max="13827" width="2.5" customWidth="1"/>
    <col min="13828" max="13828" width="4.375" customWidth="1"/>
    <col min="13829" max="13829" width="7.25" customWidth="1"/>
    <col min="13832" max="13832" width="2.875" customWidth="1"/>
    <col min="13836" max="13836" width="6.625" customWidth="1"/>
    <col min="13837" max="13837" width="4.125" customWidth="1"/>
    <col min="14081" max="14081" width="11.5" customWidth="1"/>
    <col min="14082" max="14082" width="4.875" customWidth="1"/>
    <col min="14083" max="14083" width="2.5" customWidth="1"/>
    <col min="14084" max="14084" width="4.375" customWidth="1"/>
    <col min="14085" max="14085" width="7.25" customWidth="1"/>
    <col min="14088" max="14088" width="2.875" customWidth="1"/>
    <col min="14092" max="14092" width="6.625" customWidth="1"/>
    <col min="14093" max="14093" width="4.125" customWidth="1"/>
    <col min="14337" max="14337" width="11.5" customWidth="1"/>
    <col min="14338" max="14338" width="4.875" customWidth="1"/>
    <col min="14339" max="14339" width="2.5" customWidth="1"/>
    <col min="14340" max="14340" width="4.375" customWidth="1"/>
    <col min="14341" max="14341" width="7.25" customWidth="1"/>
    <col min="14344" max="14344" width="2.875" customWidth="1"/>
    <col min="14348" max="14348" width="6.625" customWidth="1"/>
    <col min="14349" max="14349" width="4.125" customWidth="1"/>
    <col min="14593" max="14593" width="11.5" customWidth="1"/>
    <col min="14594" max="14594" width="4.875" customWidth="1"/>
    <col min="14595" max="14595" width="2.5" customWidth="1"/>
    <col min="14596" max="14596" width="4.375" customWidth="1"/>
    <col min="14597" max="14597" width="7.25" customWidth="1"/>
    <col min="14600" max="14600" width="2.875" customWidth="1"/>
    <col min="14604" max="14604" width="6.625" customWidth="1"/>
    <col min="14605" max="14605" width="4.125" customWidth="1"/>
    <col min="14849" max="14849" width="11.5" customWidth="1"/>
    <col min="14850" max="14850" width="4.875" customWidth="1"/>
    <col min="14851" max="14851" width="2.5" customWidth="1"/>
    <col min="14852" max="14852" width="4.375" customWidth="1"/>
    <col min="14853" max="14853" width="7.25" customWidth="1"/>
    <col min="14856" max="14856" width="2.875" customWidth="1"/>
    <col min="14860" max="14860" width="6.625" customWidth="1"/>
    <col min="14861" max="14861" width="4.125" customWidth="1"/>
    <col min="15105" max="15105" width="11.5" customWidth="1"/>
    <col min="15106" max="15106" width="4.875" customWidth="1"/>
    <col min="15107" max="15107" width="2.5" customWidth="1"/>
    <col min="15108" max="15108" width="4.375" customWidth="1"/>
    <col min="15109" max="15109" width="7.25" customWidth="1"/>
    <col min="15112" max="15112" width="2.875" customWidth="1"/>
    <col min="15116" max="15116" width="6.625" customWidth="1"/>
    <col min="15117" max="15117" width="4.125" customWidth="1"/>
    <col min="15361" max="15361" width="11.5" customWidth="1"/>
    <col min="15362" max="15362" width="4.875" customWidth="1"/>
    <col min="15363" max="15363" width="2.5" customWidth="1"/>
    <col min="15364" max="15364" width="4.375" customWidth="1"/>
    <col min="15365" max="15365" width="7.25" customWidth="1"/>
    <col min="15368" max="15368" width="2.875" customWidth="1"/>
    <col min="15372" max="15372" width="6.625" customWidth="1"/>
    <col min="15373" max="15373" width="4.125" customWidth="1"/>
    <col min="15617" max="15617" width="11.5" customWidth="1"/>
    <col min="15618" max="15618" width="4.875" customWidth="1"/>
    <col min="15619" max="15619" width="2.5" customWidth="1"/>
    <col min="15620" max="15620" width="4.375" customWidth="1"/>
    <col min="15621" max="15621" width="7.25" customWidth="1"/>
    <col min="15624" max="15624" width="2.875" customWidth="1"/>
    <col min="15628" max="15628" width="6.625" customWidth="1"/>
    <col min="15629" max="15629" width="4.125" customWidth="1"/>
    <col min="15873" max="15873" width="11.5" customWidth="1"/>
    <col min="15874" max="15874" width="4.875" customWidth="1"/>
    <col min="15875" max="15875" width="2.5" customWidth="1"/>
    <col min="15876" max="15876" width="4.375" customWidth="1"/>
    <col min="15877" max="15877" width="7.25" customWidth="1"/>
    <col min="15880" max="15880" width="2.875" customWidth="1"/>
    <col min="15884" max="15884" width="6.625" customWidth="1"/>
    <col min="15885" max="15885" width="4.125" customWidth="1"/>
    <col min="16129" max="16129" width="11.5" customWidth="1"/>
    <col min="16130" max="16130" width="4.875" customWidth="1"/>
    <col min="16131" max="16131" width="2.5" customWidth="1"/>
    <col min="16132" max="16132" width="4.375" customWidth="1"/>
    <col min="16133" max="16133" width="7.25" customWidth="1"/>
    <col min="16136" max="16136" width="2.875" customWidth="1"/>
    <col min="16140" max="16140" width="6.625" customWidth="1"/>
    <col min="16141" max="16141" width="4.125" customWidth="1"/>
  </cols>
  <sheetData>
    <row r="1" spans="1:22" ht="16.5" thickBot="1" x14ac:dyDescent="0.3">
      <c r="D1" s="31" t="s">
        <v>4</v>
      </c>
      <c r="E1" s="32"/>
      <c r="F1" s="32"/>
      <c r="G1" s="33"/>
      <c r="I1" s="28" t="s">
        <v>5</v>
      </c>
      <c r="J1" s="29"/>
      <c r="K1" s="29"/>
      <c r="L1" s="30"/>
      <c r="N1" s="28" t="s">
        <v>6</v>
      </c>
      <c r="O1" s="29"/>
      <c r="P1" s="29"/>
      <c r="Q1" s="30"/>
      <c r="S1" s="28" t="s">
        <v>7</v>
      </c>
      <c r="T1" s="29"/>
      <c r="U1" s="29"/>
      <c r="V1" s="30"/>
    </row>
    <row r="2" spans="1:22" ht="48" thickBot="1" x14ac:dyDescent="0.3">
      <c r="A2" s="6" t="s">
        <v>0</v>
      </c>
      <c r="B2" s="7">
        <v>1000</v>
      </c>
      <c r="D2" s="12" t="s">
        <v>8</v>
      </c>
      <c r="E2" s="13" t="s">
        <v>9</v>
      </c>
      <c r="F2" s="13" t="s">
        <v>10</v>
      </c>
      <c r="G2" s="14" t="s">
        <v>11</v>
      </c>
      <c r="I2" s="12" t="s">
        <v>8</v>
      </c>
      <c r="J2" s="13" t="s">
        <v>9</v>
      </c>
      <c r="K2" s="13" t="s">
        <v>10</v>
      </c>
      <c r="L2" s="14" t="s">
        <v>11</v>
      </c>
      <c r="N2" s="12" t="s">
        <v>8</v>
      </c>
      <c r="O2" s="13" t="s">
        <v>9</v>
      </c>
      <c r="P2" s="13" t="s">
        <v>10</v>
      </c>
      <c r="Q2" s="14" t="s">
        <v>11</v>
      </c>
      <c r="S2" s="9" t="s">
        <v>8</v>
      </c>
      <c r="T2" s="10" t="s">
        <v>9</v>
      </c>
      <c r="U2" s="10" t="s">
        <v>10</v>
      </c>
      <c r="V2" s="11" t="s">
        <v>11</v>
      </c>
    </row>
    <row r="3" spans="1:22" ht="16.5" thickBot="1" x14ac:dyDescent="0.3">
      <c r="A3" s="6" t="s">
        <v>1</v>
      </c>
      <c r="B3" s="8">
        <v>0.24</v>
      </c>
      <c r="D3" s="20">
        <v>1</v>
      </c>
      <c r="E3" s="21">
        <f>ROUND($B$2/$B$4,2)</f>
        <v>166.67</v>
      </c>
      <c r="F3" s="21">
        <f>$B$2</f>
        <v>1000</v>
      </c>
      <c r="G3" s="22">
        <f>ROUND(F3*$B$3/12,2)</f>
        <v>20</v>
      </c>
      <c r="I3" s="20">
        <v>1</v>
      </c>
      <c r="J3" s="21">
        <f>$B$2/$B$5</f>
        <v>83.333333333333329</v>
      </c>
      <c r="K3" s="21">
        <f>$B$2</f>
        <v>1000</v>
      </c>
      <c r="L3" s="22">
        <f>K3*$B$3/12</f>
        <v>20</v>
      </c>
      <c r="N3" s="20">
        <v>1</v>
      </c>
      <c r="O3" s="21"/>
      <c r="P3" s="21">
        <f>$B$2</f>
        <v>1000</v>
      </c>
      <c r="Q3" s="22">
        <f>P3*$B$3/12</f>
        <v>20</v>
      </c>
      <c r="S3" s="1">
        <v>1</v>
      </c>
      <c r="T3" s="2"/>
      <c r="U3" s="2">
        <f>$B$2</f>
        <v>1000</v>
      </c>
      <c r="V3" s="3">
        <f>U3*$B$3/12</f>
        <v>20</v>
      </c>
    </row>
    <row r="4" spans="1:22" x14ac:dyDescent="0.25">
      <c r="A4" s="6" t="s">
        <v>2</v>
      </c>
      <c r="B4" s="6">
        <v>6</v>
      </c>
      <c r="D4" s="23">
        <f>D3+1</f>
        <v>2</v>
      </c>
      <c r="E4" s="19">
        <f>ROUND($B$2/$B$4,2)-0.01</f>
        <v>166.66</v>
      </c>
      <c r="F4" s="19">
        <f>F3-E3</f>
        <v>833.33</v>
      </c>
      <c r="G4" s="24">
        <f t="shared" ref="G4:G8" si="0">ROUND(F4*$B$3/12,2)</f>
        <v>16.670000000000002</v>
      </c>
      <c r="I4" s="23">
        <f>I3+1</f>
        <v>2</v>
      </c>
      <c r="J4" s="19">
        <f t="shared" ref="J4:J14" si="1">$B$2/$B$5</f>
        <v>83.333333333333329</v>
      </c>
      <c r="K4" s="19">
        <f>K3-J3</f>
        <v>916.66666666666663</v>
      </c>
      <c r="L4" s="24">
        <f t="shared" ref="L4:L14" si="2">K4*$B$3/12</f>
        <v>18.333333333333332</v>
      </c>
      <c r="N4" s="23">
        <f>N3+1</f>
        <v>2</v>
      </c>
      <c r="O4" s="19"/>
      <c r="P4" s="19">
        <f>P3-O3</f>
        <v>1000</v>
      </c>
      <c r="Q4" s="24">
        <f t="shared" ref="Q4:Q14" si="3">P4*$B$3/12</f>
        <v>20</v>
      </c>
      <c r="S4" s="20">
        <f>S3+1</f>
        <v>2</v>
      </c>
      <c r="T4" s="21"/>
      <c r="U4" s="21">
        <f>U3+V3</f>
        <v>1020</v>
      </c>
      <c r="V4" s="22">
        <f t="shared" ref="V4:V14" si="4">U4*$B$3/12</f>
        <v>20.399999999999999</v>
      </c>
    </row>
    <row r="5" spans="1:22" x14ac:dyDescent="0.25">
      <c r="A5" s="6" t="s">
        <v>2</v>
      </c>
      <c r="B5" s="6">
        <v>12</v>
      </c>
      <c r="D5" s="23">
        <f>D4+1</f>
        <v>3</v>
      </c>
      <c r="E5" s="19">
        <f>ROUND($B$2/$B$4,2)</f>
        <v>166.67</v>
      </c>
      <c r="F5" s="19">
        <f>F4-E4</f>
        <v>666.67000000000007</v>
      </c>
      <c r="G5" s="24">
        <f t="shared" si="0"/>
        <v>13.33</v>
      </c>
      <c r="I5" s="23">
        <f t="shared" ref="I5:I14" si="5">I4+1</f>
        <v>3</v>
      </c>
      <c r="J5" s="19">
        <f t="shared" si="1"/>
        <v>83.333333333333329</v>
      </c>
      <c r="K5" s="19">
        <f t="shared" ref="K5:K14" si="6">K4-J4</f>
        <v>833.33333333333326</v>
      </c>
      <c r="L5" s="24">
        <f t="shared" si="2"/>
        <v>16.666666666666664</v>
      </c>
      <c r="N5" s="23">
        <f t="shared" ref="N5:N14" si="7">N4+1</f>
        <v>3</v>
      </c>
      <c r="O5" s="19"/>
      <c r="P5" s="19">
        <f t="shared" ref="P5:P14" si="8">P4-O4</f>
        <v>1000</v>
      </c>
      <c r="Q5" s="24">
        <f t="shared" si="3"/>
        <v>20</v>
      </c>
      <c r="S5" s="23">
        <f t="shared" ref="S5:S14" si="9">S4+1</f>
        <v>3</v>
      </c>
      <c r="T5" s="19"/>
      <c r="U5" s="19">
        <f>U4+V4</f>
        <v>1040.4000000000001</v>
      </c>
      <c r="V5" s="24">
        <f t="shared" si="4"/>
        <v>20.808000000000003</v>
      </c>
    </row>
    <row r="6" spans="1:22" x14ac:dyDescent="0.25">
      <c r="A6" s="6" t="s">
        <v>2</v>
      </c>
      <c r="B6" s="6">
        <v>9</v>
      </c>
      <c r="D6" s="23">
        <f>D5+1</f>
        <v>4</v>
      </c>
      <c r="E6" s="19">
        <f>ROUND($B$2/$B$4,2)</f>
        <v>166.67</v>
      </c>
      <c r="F6" s="19">
        <f>F5-E5</f>
        <v>500.00000000000011</v>
      </c>
      <c r="G6" s="24">
        <f t="shared" si="0"/>
        <v>10</v>
      </c>
      <c r="I6" s="23">
        <f t="shared" si="5"/>
        <v>4</v>
      </c>
      <c r="J6" s="19">
        <f t="shared" si="1"/>
        <v>83.333333333333329</v>
      </c>
      <c r="K6" s="19">
        <f t="shared" si="6"/>
        <v>749.99999999999989</v>
      </c>
      <c r="L6" s="24">
        <f t="shared" si="2"/>
        <v>14.999999999999998</v>
      </c>
      <c r="N6" s="23">
        <f t="shared" si="7"/>
        <v>4</v>
      </c>
      <c r="O6" s="19">
        <f>$B$2/$B$6</f>
        <v>111.11111111111111</v>
      </c>
      <c r="P6" s="19">
        <f t="shared" si="8"/>
        <v>1000</v>
      </c>
      <c r="Q6" s="24">
        <f t="shared" si="3"/>
        <v>20</v>
      </c>
      <c r="S6" s="23">
        <f t="shared" si="9"/>
        <v>4</v>
      </c>
      <c r="T6" s="19">
        <f>$B$2/$B$6</f>
        <v>111.11111111111111</v>
      </c>
      <c r="U6" s="19">
        <f>U5+V5</f>
        <v>1061.2080000000001</v>
      </c>
      <c r="V6" s="24">
        <f t="shared" si="4"/>
        <v>21.224160000000001</v>
      </c>
    </row>
    <row r="7" spans="1:22" x14ac:dyDescent="0.25">
      <c r="D7" s="23">
        <f>D6+1</f>
        <v>5</v>
      </c>
      <c r="E7" s="19">
        <f>ROUND($B$2/$B$4,2)-0.01</f>
        <v>166.66</v>
      </c>
      <c r="F7" s="19">
        <f>F6-E6</f>
        <v>333.33000000000015</v>
      </c>
      <c r="G7" s="24">
        <f t="shared" si="0"/>
        <v>6.67</v>
      </c>
      <c r="I7" s="23">
        <f t="shared" si="5"/>
        <v>5</v>
      </c>
      <c r="J7" s="19">
        <f t="shared" si="1"/>
        <v>83.333333333333329</v>
      </c>
      <c r="K7" s="19">
        <f t="shared" si="6"/>
        <v>666.66666666666652</v>
      </c>
      <c r="L7" s="24">
        <f t="shared" si="2"/>
        <v>13.33333333333333</v>
      </c>
      <c r="N7" s="23">
        <f t="shared" si="7"/>
        <v>5</v>
      </c>
      <c r="O7" s="19">
        <f t="shared" ref="O7:O14" si="10">$B$2/$B$6</f>
        <v>111.11111111111111</v>
      </c>
      <c r="P7" s="19">
        <f t="shared" si="8"/>
        <v>888.88888888888891</v>
      </c>
      <c r="Q7" s="24">
        <f t="shared" si="3"/>
        <v>17.777777777777779</v>
      </c>
      <c r="S7" s="23">
        <f t="shared" si="9"/>
        <v>5</v>
      </c>
      <c r="T7" s="19">
        <f t="shared" ref="T7:T14" si="11">$B$2/$B$6</f>
        <v>111.11111111111111</v>
      </c>
      <c r="U7" s="19">
        <f t="shared" ref="U7:U14" si="12">U6-T6</f>
        <v>950.096888888889</v>
      </c>
      <c r="V7" s="24">
        <f t="shared" si="4"/>
        <v>19.00193777777778</v>
      </c>
    </row>
    <row r="8" spans="1:22" ht="16.5" thickBot="1" x14ac:dyDescent="0.3">
      <c r="D8" s="25">
        <f>D7+1</f>
        <v>6</v>
      </c>
      <c r="E8" s="26">
        <f>ROUND($B$2/$B$4,2)</f>
        <v>166.67</v>
      </c>
      <c r="F8" s="26">
        <f>F7-E7</f>
        <v>166.67000000000016</v>
      </c>
      <c r="G8" s="27">
        <f t="shared" si="0"/>
        <v>3.33</v>
      </c>
      <c r="I8" s="23">
        <f t="shared" si="5"/>
        <v>6</v>
      </c>
      <c r="J8" s="19">
        <f t="shared" si="1"/>
        <v>83.333333333333329</v>
      </c>
      <c r="K8" s="19">
        <f t="shared" si="6"/>
        <v>583.33333333333314</v>
      </c>
      <c r="L8" s="24">
        <f t="shared" si="2"/>
        <v>11.666666666666663</v>
      </c>
      <c r="N8" s="23">
        <f t="shared" si="7"/>
        <v>6</v>
      </c>
      <c r="O8" s="19">
        <f t="shared" si="10"/>
        <v>111.11111111111111</v>
      </c>
      <c r="P8" s="19">
        <f t="shared" si="8"/>
        <v>777.77777777777783</v>
      </c>
      <c r="Q8" s="24">
        <f t="shared" si="3"/>
        <v>15.555555555555557</v>
      </c>
      <c r="S8" s="23">
        <f t="shared" si="9"/>
        <v>6</v>
      </c>
      <c r="T8" s="19">
        <f t="shared" si="11"/>
        <v>111.11111111111111</v>
      </c>
      <c r="U8" s="19">
        <f t="shared" si="12"/>
        <v>838.98577777777791</v>
      </c>
      <c r="V8" s="24">
        <f t="shared" si="4"/>
        <v>16.779715555555558</v>
      </c>
    </row>
    <row r="9" spans="1:22" ht="16.5" thickBot="1" x14ac:dyDescent="0.3">
      <c r="D9" s="15"/>
      <c r="E9" s="16">
        <f>SUM(E3:E8)</f>
        <v>999.99999999999989</v>
      </c>
      <c r="F9" s="17"/>
      <c r="G9" s="18">
        <f>SUM(G3:G8)</f>
        <v>70</v>
      </c>
      <c r="I9" s="23">
        <f t="shared" si="5"/>
        <v>7</v>
      </c>
      <c r="J9" s="19">
        <f t="shared" si="1"/>
        <v>83.333333333333329</v>
      </c>
      <c r="K9" s="19">
        <f t="shared" si="6"/>
        <v>499.99999999999983</v>
      </c>
      <c r="L9" s="24">
        <f t="shared" si="2"/>
        <v>9.9999999999999964</v>
      </c>
      <c r="N9" s="23">
        <f t="shared" si="7"/>
        <v>7</v>
      </c>
      <c r="O9" s="19">
        <f t="shared" si="10"/>
        <v>111.11111111111111</v>
      </c>
      <c r="P9" s="19">
        <f t="shared" si="8"/>
        <v>666.66666666666674</v>
      </c>
      <c r="Q9" s="24">
        <f t="shared" si="3"/>
        <v>13.333333333333334</v>
      </c>
      <c r="S9" s="23">
        <f t="shared" si="9"/>
        <v>7</v>
      </c>
      <c r="T9" s="19">
        <f t="shared" si="11"/>
        <v>111.11111111111111</v>
      </c>
      <c r="U9" s="19">
        <f t="shared" si="12"/>
        <v>727.87466666666683</v>
      </c>
      <c r="V9" s="24">
        <f t="shared" si="4"/>
        <v>14.557493333333335</v>
      </c>
    </row>
    <row r="10" spans="1:22" x14ac:dyDescent="0.25">
      <c r="I10" s="23">
        <f t="shared" si="5"/>
        <v>8</v>
      </c>
      <c r="J10" s="19">
        <f t="shared" si="1"/>
        <v>83.333333333333329</v>
      </c>
      <c r="K10" s="19">
        <f t="shared" si="6"/>
        <v>416.66666666666652</v>
      </c>
      <c r="L10" s="24">
        <f t="shared" si="2"/>
        <v>8.3333333333333304</v>
      </c>
      <c r="N10" s="23">
        <f t="shared" si="7"/>
        <v>8</v>
      </c>
      <c r="O10" s="19">
        <f t="shared" si="10"/>
        <v>111.11111111111111</v>
      </c>
      <c r="P10" s="19">
        <f t="shared" si="8"/>
        <v>555.55555555555566</v>
      </c>
      <c r="Q10" s="24">
        <f t="shared" si="3"/>
        <v>11.111111111111112</v>
      </c>
      <c r="S10" s="23">
        <f t="shared" si="9"/>
        <v>8</v>
      </c>
      <c r="T10" s="19">
        <f t="shared" si="11"/>
        <v>111.11111111111111</v>
      </c>
      <c r="U10" s="19">
        <f t="shared" si="12"/>
        <v>616.76355555555574</v>
      </c>
      <c r="V10" s="24">
        <f t="shared" si="4"/>
        <v>12.335271111111114</v>
      </c>
    </row>
    <row r="11" spans="1:22" x14ac:dyDescent="0.25">
      <c r="I11" s="23">
        <f t="shared" si="5"/>
        <v>9</v>
      </c>
      <c r="J11" s="19">
        <f t="shared" si="1"/>
        <v>83.333333333333329</v>
      </c>
      <c r="K11" s="19">
        <f t="shared" si="6"/>
        <v>333.3333333333332</v>
      </c>
      <c r="L11" s="24">
        <f t="shared" si="2"/>
        <v>6.6666666666666643</v>
      </c>
      <c r="N11" s="23">
        <f t="shared" si="7"/>
        <v>9</v>
      </c>
      <c r="O11" s="19">
        <f t="shared" si="10"/>
        <v>111.11111111111111</v>
      </c>
      <c r="P11" s="19">
        <f t="shared" si="8"/>
        <v>444.44444444444457</v>
      </c>
      <c r="Q11" s="24">
        <f t="shared" si="3"/>
        <v>8.8888888888888911</v>
      </c>
      <c r="S11" s="23">
        <f t="shared" si="9"/>
        <v>9</v>
      </c>
      <c r="T11" s="19">
        <f t="shared" si="11"/>
        <v>111.11111111111111</v>
      </c>
      <c r="U11" s="19">
        <f t="shared" si="12"/>
        <v>505.65244444444465</v>
      </c>
      <c r="V11" s="24">
        <f t="shared" si="4"/>
        <v>10.113048888888892</v>
      </c>
    </row>
    <row r="12" spans="1:22" x14ac:dyDescent="0.25">
      <c r="I12" s="23">
        <f t="shared" si="5"/>
        <v>10</v>
      </c>
      <c r="J12" s="19">
        <f t="shared" si="1"/>
        <v>83.333333333333329</v>
      </c>
      <c r="K12" s="19">
        <f t="shared" si="6"/>
        <v>249.99999999999989</v>
      </c>
      <c r="L12" s="24">
        <f t="shared" si="2"/>
        <v>4.9999999999999973</v>
      </c>
      <c r="N12" s="23">
        <f t="shared" si="7"/>
        <v>10</v>
      </c>
      <c r="O12" s="19">
        <f t="shared" si="10"/>
        <v>111.11111111111111</v>
      </c>
      <c r="P12" s="19">
        <f t="shared" si="8"/>
        <v>333.33333333333348</v>
      </c>
      <c r="Q12" s="24">
        <f t="shared" si="3"/>
        <v>6.6666666666666687</v>
      </c>
      <c r="S12" s="23">
        <f t="shared" si="9"/>
        <v>10</v>
      </c>
      <c r="T12" s="19">
        <f t="shared" si="11"/>
        <v>111.11111111111111</v>
      </c>
      <c r="U12" s="19">
        <f t="shared" si="12"/>
        <v>394.54133333333357</v>
      </c>
      <c r="V12" s="24">
        <f t="shared" si="4"/>
        <v>7.8908266666666718</v>
      </c>
    </row>
    <row r="13" spans="1:22" x14ac:dyDescent="0.25">
      <c r="I13" s="23">
        <f t="shared" si="5"/>
        <v>11</v>
      </c>
      <c r="J13" s="19">
        <f t="shared" si="1"/>
        <v>83.333333333333329</v>
      </c>
      <c r="K13" s="19">
        <f t="shared" si="6"/>
        <v>166.66666666666657</v>
      </c>
      <c r="L13" s="24">
        <f t="shared" si="2"/>
        <v>3.3333333333333317</v>
      </c>
      <c r="N13" s="23">
        <f t="shared" si="7"/>
        <v>11</v>
      </c>
      <c r="O13" s="19">
        <f t="shared" si="10"/>
        <v>111.11111111111111</v>
      </c>
      <c r="P13" s="19">
        <f t="shared" si="8"/>
        <v>222.22222222222237</v>
      </c>
      <c r="Q13" s="24">
        <f t="shared" si="3"/>
        <v>4.4444444444444473</v>
      </c>
      <c r="S13" s="23">
        <f t="shared" si="9"/>
        <v>11</v>
      </c>
      <c r="T13" s="19">
        <f t="shared" si="11"/>
        <v>111.11111111111111</v>
      </c>
      <c r="U13" s="19">
        <f t="shared" si="12"/>
        <v>283.43022222222248</v>
      </c>
      <c r="V13" s="24">
        <f t="shared" si="4"/>
        <v>5.6686044444444503</v>
      </c>
    </row>
    <row r="14" spans="1:22" ht="16.5" thickBot="1" x14ac:dyDescent="0.3">
      <c r="I14" s="25">
        <f t="shared" si="5"/>
        <v>12</v>
      </c>
      <c r="J14" s="26">
        <f t="shared" si="1"/>
        <v>83.333333333333329</v>
      </c>
      <c r="K14" s="26">
        <f t="shared" si="6"/>
        <v>83.333333333333243</v>
      </c>
      <c r="L14" s="27">
        <f t="shared" si="2"/>
        <v>1.666666666666665</v>
      </c>
      <c r="N14" s="25">
        <f t="shared" si="7"/>
        <v>12</v>
      </c>
      <c r="O14" s="26">
        <f t="shared" si="10"/>
        <v>111.11111111111111</v>
      </c>
      <c r="P14" s="26">
        <f t="shared" si="8"/>
        <v>111.11111111111126</v>
      </c>
      <c r="Q14" s="27">
        <f t="shared" si="3"/>
        <v>2.222222222222225</v>
      </c>
      <c r="S14" s="25">
        <f t="shared" si="9"/>
        <v>12</v>
      </c>
      <c r="T14" s="26">
        <f t="shared" si="11"/>
        <v>111.11111111111111</v>
      </c>
      <c r="U14" s="26">
        <f t="shared" si="12"/>
        <v>172.31911111111137</v>
      </c>
      <c r="V14" s="27">
        <f t="shared" si="4"/>
        <v>3.4463822222222276</v>
      </c>
    </row>
    <row r="15" spans="1:22" ht="16.5" thickBot="1" x14ac:dyDescent="0.3">
      <c r="I15" s="15"/>
      <c r="J15" s="16">
        <f>SUM(J3:J14)</f>
        <v>1000.0000000000001</v>
      </c>
      <c r="K15" s="17"/>
      <c r="L15" s="18">
        <f>SUM(L3:L14)</f>
        <v>129.99999999999997</v>
      </c>
      <c r="N15" s="15"/>
      <c r="O15" s="16">
        <f>SUM(O6:O14)</f>
        <v>999.99999999999989</v>
      </c>
      <c r="P15" s="17"/>
      <c r="Q15" s="18">
        <f>SUM(Q3:Q14)</f>
        <v>160</v>
      </c>
      <c r="S15" s="15"/>
      <c r="T15" s="16">
        <f>SUM(T6:T14)</f>
        <v>999.99999999999989</v>
      </c>
      <c r="U15" s="17"/>
      <c r="V15" s="18">
        <f>SUM(V3:V14)</f>
        <v>172.22544000000005</v>
      </c>
    </row>
    <row r="18" spans="1:22" x14ac:dyDescent="0.25">
      <c r="A18" s="34" t="s">
        <v>3</v>
      </c>
      <c r="B18" s="34"/>
      <c r="C18" s="34"/>
      <c r="G18" s="5">
        <f>($B$2+G9)/B4</f>
        <v>178.33333333333334</v>
      </c>
      <c r="L18" s="5">
        <f>($B$2+L15)/12</f>
        <v>94.166666666666671</v>
      </c>
      <c r="Q18" s="4"/>
      <c r="V18" s="4"/>
    </row>
  </sheetData>
  <sheetProtection algorithmName="SHA-512" hashValue="7Nxs0kec9OaJu9KXWsA8EnpZOWCmyy479EOJtxglfZD1Tw7s+Q0Ptkh3V1OrKe6pPyBWygHdyUjohEPh+HLNwA==" saltValue="IiizrBxW0UCMDzimsWqhKA==" spinCount="100000" sheet="1" objects="1" scenarios="1"/>
  <mergeCells count="5">
    <mergeCell ref="N1:Q1"/>
    <mergeCell ref="S1:V1"/>
    <mergeCell ref="D1:G1"/>
    <mergeCell ref="I1:L1"/>
    <mergeCell ref="A18:C18"/>
  </mergeCells>
  <dataValidations count="1">
    <dataValidation type="decimal" operator="lessThanOrEqual" allowBlank="1" showInputMessage="1" showErrorMessage="1" error="Сумма за проценты не может превысить сумму кредита!" sqref="V15">
      <formula1>T15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Martins</dc:creator>
  <cp:lastModifiedBy>Martins</cp:lastModifiedBy>
  <dcterms:created xsi:type="dcterms:W3CDTF">2017-03-06T14:39:31Z</dcterms:created>
  <dcterms:modified xsi:type="dcterms:W3CDTF">2018-04-12T06:45:36Z</dcterms:modified>
</cp:coreProperties>
</file>